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80" windowHeight="9900" activeTab="0"/>
  </bookViews>
  <sheets>
    <sheet name="明太子の胡麻油漬け" sheetId="1" r:id="rId1"/>
    <sheet name="栄養詳細シート" sheetId="2" r:id="rId2"/>
  </sheets>
  <definedNames>
    <definedName name="_xlnm.Print_Area" localSheetId="1">'栄養詳細シート'!$A$1:$AW$16</definedName>
    <definedName name="_xlnm.Print_Area" localSheetId="0">'明太子の胡麻油漬け'!$A$1:$U$88</definedName>
  </definedNames>
  <calcPr fullCalcOnLoad="1"/>
</workbook>
</file>

<file path=xl/sharedStrings.xml><?xml version="1.0" encoding="utf-8"?>
<sst xmlns="http://schemas.openxmlformats.org/spreadsheetml/2006/main" count="254" uniqueCount="187">
  <si>
    <t>アレルギー</t>
  </si>
  <si>
    <t>炭水化物</t>
  </si>
  <si>
    <t>脂質</t>
  </si>
  <si>
    <t>たんぱく質</t>
  </si>
  <si>
    <t>ビタミン</t>
  </si>
  <si>
    <t>ミネラル</t>
  </si>
  <si>
    <t>食物繊維</t>
  </si>
  <si>
    <t>塩分</t>
  </si>
  <si>
    <t>カリウム</t>
  </si>
  <si>
    <t>卵</t>
  </si>
  <si>
    <t>小麦</t>
  </si>
  <si>
    <t>乳</t>
  </si>
  <si>
    <t>そば</t>
  </si>
  <si>
    <t>落花生</t>
  </si>
  <si>
    <t>えび</t>
  </si>
  <si>
    <t>かに</t>
  </si>
  <si>
    <t>その他</t>
  </si>
  <si>
    <t>ノンアレルギー</t>
  </si>
  <si>
    <t>想定売価　（税抜）</t>
  </si>
  <si>
    <t>原価率</t>
  </si>
  <si>
    <t>カロリー</t>
  </si>
  <si>
    <t>季節</t>
  </si>
  <si>
    <t>春</t>
  </si>
  <si>
    <t>夏</t>
  </si>
  <si>
    <t>秋</t>
  </si>
  <si>
    <t>冬</t>
  </si>
  <si>
    <t>業態</t>
  </si>
  <si>
    <t>外食</t>
  </si>
  <si>
    <t>惣菜</t>
  </si>
  <si>
    <t>給食</t>
  </si>
  <si>
    <t>焼肉屋</t>
  </si>
  <si>
    <t>定食屋</t>
  </si>
  <si>
    <t>寿司屋</t>
  </si>
  <si>
    <t>弁当</t>
  </si>
  <si>
    <t>学校</t>
  </si>
  <si>
    <t>社食</t>
  </si>
  <si>
    <t>和食</t>
  </si>
  <si>
    <t>洋食</t>
  </si>
  <si>
    <t>中華</t>
  </si>
  <si>
    <t>韓国風</t>
  </si>
  <si>
    <t>調理方法</t>
  </si>
  <si>
    <t>焼く</t>
  </si>
  <si>
    <t>煮る</t>
  </si>
  <si>
    <t>炒める</t>
  </si>
  <si>
    <t>揚げる</t>
  </si>
  <si>
    <t>蒸す</t>
  </si>
  <si>
    <t>炊く</t>
  </si>
  <si>
    <t>茹でる</t>
  </si>
  <si>
    <t>鍋</t>
  </si>
  <si>
    <t>お通し</t>
  </si>
  <si>
    <t>前菜</t>
  </si>
  <si>
    <t>酒の肴/
おつまみ</t>
  </si>
  <si>
    <t>メイン料理</t>
  </si>
  <si>
    <t>〆料理</t>
  </si>
  <si>
    <t>食事
（定食）
メニュー</t>
  </si>
  <si>
    <t>お惣菜</t>
  </si>
  <si>
    <t>口直し</t>
  </si>
  <si>
    <t>調理時間</t>
  </si>
  <si>
    <t>約</t>
  </si>
  <si>
    <t>分</t>
  </si>
  <si>
    <t>Cooking Recipe</t>
  </si>
  <si>
    <t>仕入れコスト</t>
  </si>
  <si>
    <t>数量</t>
  </si>
  <si>
    <t>単位</t>
  </si>
  <si>
    <t>歩留（％）</t>
  </si>
  <si>
    <t>使用量</t>
  </si>
  <si>
    <t>原価（￥）</t>
  </si>
  <si>
    <t>主要栄養素</t>
  </si>
  <si>
    <t>メニュー特徴</t>
  </si>
  <si>
    <t>●</t>
  </si>
  <si>
    <t>テーマ</t>
  </si>
  <si>
    <t>単価</t>
  </si>
  <si>
    <t>合計</t>
  </si>
  <si>
    <t>換算後</t>
  </si>
  <si>
    <t>max</t>
  </si>
  <si>
    <t>区分</t>
  </si>
  <si>
    <t>調理名</t>
  </si>
  <si>
    <t>材料名</t>
  </si>
  <si>
    <t>一人当たりの分量</t>
  </si>
  <si>
    <t>無機質</t>
  </si>
  <si>
    <t>ビタミン</t>
  </si>
  <si>
    <t>脂肪酸</t>
  </si>
  <si>
    <t>エネルギー</t>
  </si>
  <si>
    <t>水分</t>
  </si>
  <si>
    <t>アミノ酸組成によるたんぱく質</t>
  </si>
  <si>
    <t>トリアシルグセロール当量</t>
  </si>
  <si>
    <t>灰分</t>
  </si>
  <si>
    <t>脂溶性</t>
  </si>
  <si>
    <t>水溶性</t>
  </si>
  <si>
    <t>不飽和</t>
  </si>
  <si>
    <t>A</t>
  </si>
  <si>
    <t>ナトリウム</t>
  </si>
  <si>
    <t>カリウム</t>
  </si>
  <si>
    <t>カルシウム</t>
  </si>
  <si>
    <t>マグネシウム</t>
  </si>
  <si>
    <t>リン</t>
  </si>
  <si>
    <t>鉄</t>
  </si>
  <si>
    <t>亜鉛</t>
  </si>
  <si>
    <t>銅</t>
  </si>
  <si>
    <t>マンガン</t>
  </si>
  <si>
    <t>ヨウ素</t>
  </si>
  <si>
    <t>セレン</t>
  </si>
  <si>
    <t>クロム</t>
  </si>
  <si>
    <t>モリプテン</t>
  </si>
  <si>
    <t>レチノール</t>
  </si>
  <si>
    <t>カロテン</t>
  </si>
  <si>
    <t>レチノール当量</t>
  </si>
  <si>
    <t>D</t>
  </si>
  <si>
    <t>E</t>
  </si>
  <si>
    <t>K</t>
  </si>
  <si>
    <t>B1</t>
  </si>
  <si>
    <t>B2</t>
  </si>
  <si>
    <t>ナイアシン</t>
  </si>
  <si>
    <t>B6</t>
  </si>
  <si>
    <t>B12</t>
  </si>
  <si>
    <t>葉酸</t>
  </si>
  <si>
    <t>パントテン酸</t>
  </si>
  <si>
    <t>ピオチン</t>
  </si>
  <si>
    <t>C</t>
  </si>
  <si>
    <t>飽和</t>
  </si>
  <si>
    <t>一価</t>
  </si>
  <si>
    <t>多価</t>
  </si>
  <si>
    <t>コレステロール</t>
  </si>
  <si>
    <t>不溶性</t>
  </si>
  <si>
    <t>総量</t>
  </si>
  <si>
    <t>食塩相当量</t>
  </si>
  <si>
    <t>ｇ</t>
  </si>
  <si>
    <t>kcal</t>
  </si>
  <si>
    <t>KJ</t>
  </si>
  <si>
    <t>g</t>
  </si>
  <si>
    <t>mg</t>
  </si>
  <si>
    <t>μg</t>
  </si>
  <si>
    <t>計</t>
  </si>
  <si>
    <t>食塩</t>
  </si>
  <si>
    <t>食塩</t>
  </si>
  <si>
    <t>胡麻油</t>
  </si>
  <si>
    <t>Standby</t>
  </si>
  <si>
    <t>使用材料（１人分）</t>
  </si>
  <si>
    <t>原価（１人分）</t>
  </si>
  <si>
    <t>Cooking</t>
  </si>
  <si>
    <t>胡麻</t>
  </si>
  <si>
    <t>●</t>
  </si>
  <si>
    <t>一味唐辛子</t>
  </si>
  <si>
    <t>一味唐辛子</t>
  </si>
  <si>
    <t>大豆、ゴマ</t>
  </si>
  <si>
    <t>ジャンル</t>
  </si>
  <si>
    <t>レストラン</t>
  </si>
  <si>
    <t>Process　（Standby)</t>
  </si>
  <si>
    <t>≪スタンバイポイント≫</t>
  </si>
  <si>
    <t>Process　（Cooking）</t>
  </si>
  <si>
    <t>≪お客様への提供時のポイント≫</t>
  </si>
  <si>
    <t>g</t>
  </si>
  <si>
    <t>日本酒に合うおつまみメニュー</t>
  </si>
  <si>
    <t>バー</t>
  </si>
  <si>
    <t>カフェ</t>
  </si>
  <si>
    <t>ファースト
フード</t>
  </si>
  <si>
    <t>アジア・
エスニック</t>
  </si>
  <si>
    <t>デザート・
ドリンク</t>
  </si>
  <si>
    <t>シチュエーション</t>
  </si>
  <si>
    <t>●</t>
  </si>
  <si>
    <t>大葉</t>
  </si>
  <si>
    <t>仕上げ</t>
  </si>
  <si>
    <t>大葉</t>
  </si>
  <si>
    <t>居酒屋</t>
  </si>
  <si>
    <t>ファミリー
レストラン</t>
  </si>
  <si>
    <t>大根、明太子共に１時間以上は漬け込みます。</t>
  </si>
  <si>
    <t>明太子</t>
  </si>
  <si>
    <t>胡麻油</t>
  </si>
  <si>
    <t>胡麻</t>
  </si>
  <si>
    <t>大根漬け</t>
  </si>
  <si>
    <t>明太子胡麻油漬け</t>
  </si>
  <si>
    <t>大根</t>
  </si>
  <si>
    <t>明太子</t>
  </si>
  <si>
    <t>明太子の胡麻油漬け</t>
  </si>
  <si>
    <t>明太子の胡麻油漬け</t>
  </si>
  <si>
    <t>大根は皮を剥いて角切りにします。</t>
  </si>
  <si>
    <t>器に大葉をひき、明太子胡麻油漬けをのせます。</t>
  </si>
  <si>
    <t xml:space="preserve">※アレルギー品目は
</t>
  </si>
  <si>
    <t>使用する商品に従ってください。</t>
  </si>
  <si>
    <t>重量の5%の食塩で漬け込み大根漬けにします。</t>
  </si>
  <si>
    <t>胡麻油と一味唐辛子を混ぜ合わせバットに並べた明太子にかけます。</t>
  </si>
  <si>
    <t>Standby</t>
  </si>
  <si>
    <t>大根漬けを添え、明太子を漬け込んでいた油をかけます。</t>
  </si>
  <si>
    <t>大根（角切り）</t>
  </si>
  <si>
    <t>胡麻を振りかけて出来上がり。</t>
  </si>
  <si>
    <t>軽く炙っても美味しい一品です。野菜のナムルなどと合わせればごはんのお供としても最適です。</t>
  </si>
  <si>
    <t>明太子を胡麻油に漬け込むことで安価な食材でもコクのある味わいになります。軽く温めた日本酒が合います。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</si>
</sst>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_);[Red]\(0.0\)"/>
    <numFmt numFmtId="180" formatCode="#,##0.00_ "/>
    <numFmt numFmtId="181" formatCode="#,##0.00_);[Red]\(#,##0.00\)"/>
    <numFmt numFmtId="182" formatCode="&quot;¥&quot;#,##0.0;[Red]&quot;¥&quot;\-#,##0.0"/>
    <numFmt numFmtId="183" formatCode="[$¥-411]#,##0;[$¥-411]#,##0"/>
    <numFmt numFmtId="184" formatCode="0_ "/>
    <numFmt numFmtId="185" formatCode="0&quot;g&quot;"/>
    <numFmt numFmtId="186" formatCode="0.0&quot;g&quot;"/>
    <numFmt numFmtId="187" formatCode="0&quot;mg&quot;"/>
    <numFmt numFmtId="188" formatCode="0&quot;Kcal&quot;"/>
    <numFmt numFmtId="189" formatCode="0&quot;kcal&quot;"/>
    <numFmt numFmtId="190" formatCode="0.00_);[Red]\(0.00\)"/>
    <numFmt numFmtId="191" formatCode="0.000_);[Red]\(0.000\)"/>
    <numFmt numFmtId="192" formatCode="0.0000_);[Red]\(0.0000\)"/>
    <numFmt numFmtId="193" formatCode="&quot;¥&quot;#,##0.00_);[Red]\(&quot;¥&quot;#,##0.00\)"/>
    <numFmt numFmtId="194" formatCode="0.0_ "/>
    <numFmt numFmtId="195" formatCode="0.0&quot;mg&quot;"/>
    <numFmt numFmtId="196" formatCode="0.00&quot;mg&quot;"/>
    <numFmt numFmtId="197" formatCode="&quot;¥&quot;#,##0.0;&quot;¥&quot;\-#,##0.0"/>
    <numFmt numFmtId="198" formatCode="0.0%"/>
  </numFmts>
  <fonts count="52">
    <font>
      <sz val="11"/>
      <name val="ＭＳ Ｐゴシック"/>
      <family val="3"/>
    </font>
    <font>
      <b/>
      <sz val="20"/>
      <name val="HGP明朝E"/>
      <family val="1"/>
    </font>
    <font>
      <sz val="6"/>
      <name val="ＭＳ Ｐゴシック"/>
      <family val="3"/>
    </font>
    <font>
      <sz val="8"/>
      <name val="HGP明朝E"/>
      <family val="1"/>
    </font>
    <font>
      <sz val="8"/>
      <name val="ＭＳ Ｐゴシック"/>
      <family val="3"/>
    </font>
    <font>
      <sz val="7"/>
      <name val="ＭＳ Ｐゴシック"/>
      <family val="3"/>
    </font>
    <font>
      <sz val="10"/>
      <name val="HGP明朝E"/>
      <family val="1"/>
    </font>
    <font>
      <sz val="11"/>
      <name val="HGP明朝E"/>
      <family val="1"/>
    </font>
    <font>
      <b/>
      <sz val="10"/>
      <name val="HGP明朝E"/>
      <family val="1"/>
    </font>
    <font>
      <sz val="9"/>
      <name val="ＭＳ Ｐゴシック"/>
      <family val="3"/>
    </font>
    <font>
      <b/>
      <sz val="9"/>
      <name val="HGP明朝E"/>
      <family val="1"/>
    </font>
    <font>
      <b/>
      <sz val="10"/>
      <color indexed="9"/>
      <name val="HGP明朝E"/>
      <family val="1"/>
    </font>
    <font>
      <sz val="6"/>
      <name val="HGP明朝E"/>
      <family val="1"/>
    </font>
    <font>
      <u val="single"/>
      <sz val="11"/>
      <color indexed="12"/>
      <name val="ＭＳ Ｐゴシック"/>
      <family val="3"/>
    </font>
    <font>
      <sz val="11"/>
      <color indexed="9"/>
      <name val="ＭＳ Ｐゴシック"/>
      <family val="3"/>
    </font>
    <font>
      <sz val="5"/>
      <name val="ＭＳ Ｐゴシック"/>
      <family val="3"/>
    </font>
    <font>
      <sz val="11"/>
      <color indexed="6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4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double"/>
      <bottom style="hair"/>
    </border>
    <border>
      <left style="thin"/>
      <right style="thin"/>
      <top style="double"/>
      <bottom style="hair"/>
    </border>
    <border>
      <left style="thin"/>
      <right style="medium"/>
      <top style="double"/>
      <bottom style="hair"/>
    </border>
    <border>
      <left style="thin"/>
      <right style="thin"/>
      <top style="hair"/>
      <bottom style="medium"/>
    </border>
    <border>
      <left style="thin"/>
      <right style="medium"/>
      <top style="hair"/>
      <bottom style="medium"/>
    </border>
    <border>
      <left>
        <color indexed="63"/>
      </left>
      <right style="thin"/>
      <top style="double"/>
      <bottom style="hair"/>
    </border>
    <border>
      <left style="medium"/>
      <right style="thin"/>
      <top style="thin"/>
      <bottom style="hair"/>
    </border>
    <border>
      <left style="thin"/>
      <right style="medium"/>
      <top style="thin"/>
      <bottom style="hair"/>
    </border>
    <border>
      <left>
        <color indexed="63"/>
      </left>
      <right style="thin"/>
      <top style="hair"/>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thin"/>
      <right style="double"/>
      <top style="medium"/>
      <bottom style="medium"/>
    </border>
    <border>
      <left style="hair"/>
      <right style="double"/>
      <top style="medium"/>
      <bottom style="medium"/>
    </border>
    <border>
      <left style="medium"/>
      <right style="thin"/>
      <top style="thin"/>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style="hair"/>
      <bottom style="medium"/>
    </border>
    <border>
      <left style="thin"/>
      <right style="thin"/>
      <top style="medium"/>
      <bottom style="hair"/>
    </border>
    <border>
      <left style="thin"/>
      <right style="double"/>
      <top style="medium"/>
      <bottom style="hair"/>
    </border>
    <border>
      <left style="hair"/>
      <right style="double"/>
      <top style="medium"/>
      <bottom style="hair"/>
    </border>
    <border>
      <left style="thin"/>
      <right style="thin"/>
      <top style="hair"/>
      <bottom style="hair"/>
    </border>
    <border>
      <left style="thin"/>
      <right style="double"/>
      <top style="hair"/>
      <bottom style="hair"/>
    </border>
    <border>
      <left style="hair"/>
      <right style="double"/>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medium"/>
      <right style="dotted"/>
      <top style="hair"/>
      <bottom style="medium"/>
    </border>
    <border>
      <left style="dotted"/>
      <right style="dotted"/>
      <top style="hair"/>
      <bottom style="medium"/>
    </border>
    <border>
      <left style="medium"/>
      <right style="dotted"/>
      <top style="hair"/>
      <bottom style="hair"/>
    </border>
    <border>
      <left style="dotted"/>
      <right style="dotted"/>
      <top style="hair"/>
      <bottom style="hair"/>
    </border>
    <border>
      <left style="double"/>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double"/>
      <top style="hair"/>
      <bottom style="hair"/>
    </border>
    <border>
      <left style="dotted"/>
      <right style="dotted"/>
      <top style="medium"/>
      <bottom>
        <color indexed="63"/>
      </bottom>
    </border>
    <border>
      <left style="dotted"/>
      <right style="dotted"/>
      <top>
        <color indexed="63"/>
      </top>
      <bottom style="hair"/>
    </border>
    <border>
      <left style="dotted"/>
      <right style="dotted"/>
      <top style="hair"/>
      <bottom>
        <color indexed="63"/>
      </bottom>
    </border>
    <border>
      <left style="dotted"/>
      <right style="dotted"/>
      <top>
        <color indexed="63"/>
      </top>
      <bottom>
        <color indexed="63"/>
      </bottom>
    </border>
    <border>
      <left style="medium"/>
      <right style="dotted"/>
      <top style="medium"/>
      <bottom style="hair"/>
    </border>
    <border>
      <left>
        <color indexed="63"/>
      </left>
      <right>
        <color indexed="63"/>
      </right>
      <top style="medium"/>
      <bottom style="hair"/>
    </border>
    <border>
      <left>
        <color indexed="63"/>
      </left>
      <right style="double"/>
      <top style="medium"/>
      <bottom style="hair"/>
    </border>
    <border>
      <left>
        <color indexed="63"/>
      </left>
      <right style="double"/>
      <top style="medium"/>
      <bottom style="medium"/>
    </border>
    <border>
      <left>
        <color indexed="63"/>
      </left>
      <right style="medium"/>
      <top style="hair"/>
      <bottom style="hair"/>
    </border>
    <border>
      <left style="double"/>
      <right style="hair"/>
      <top style="hair"/>
      <bottom style="hair"/>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hair"/>
    </border>
    <border>
      <left>
        <color indexed="63"/>
      </left>
      <right style="medium"/>
      <top style="double"/>
      <bottom style="hair"/>
    </border>
    <border>
      <left style="thin"/>
      <right>
        <color indexed="63"/>
      </right>
      <top style="hair"/>
      <bottom style="medium"/>
    </border>
    <border>
      <left>
        <color indexed="63"/>
      </left>
      <right style="medium"/>
      <top style="hair"/>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double"/>
      <right>
        <color indexed="63"/>
      </right>
      <top style="medium"/>
      <bottom style="medium"/>
    </border>
    <border>
      <left>
        <color indexed="63"/>
      </left>
      <right style="hair"/>
      <top style="medium"/>
      <bottom style="mediu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medium"/>
      <bottom style="hair"/>
    </border>
    <border>
      <left>
        <color indexed="63"/>
      </left>
      <right style="medium"/>
      <top style="medium"/>
      <bottom style="hair"/>
    </border>
    <border>
      <left>
        <color indexed="63"/>
      </left>
      <right style="thin"/>
      <top style="medium"/>
      <bottom style="hair"/>
    </border>
    <border>
      <left>
        <color indexed="63"/>
      </left>
      <right>
        <color indexed="63"/>
      </right>
      <top style="hair"/>
      <bottom style="medium"/>
    </border>
    <border>
      <left>
        <color indexed="63"/>
      </left>
      <right style="double"/>
      <top style="hair"/>
      <bottom style="medium"/>
    </border>
    <border>
      <left style="thin"/>
      <right>
        <color indexed="63"/>
      </right>
      <top>
        <color indexed="63"/>
      </top>
      <bottom style="medium"/>
    </border>
    <border>
      <left style="thin"/>
      <right>
        <color indexed="63"/>
      </right>
      <top style="hair"/>
      <bottom style="hair"/>
    </border>
    <border>
      <left style="hair"/>
      <right style="hair"/>
      <top>
        <color indexed="63"/>
      </top>
      <bottom style="hair"/>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hair"/>
      <right style="thin"/>
      <top style="hair"/>
      <bottom style="hair"/>
    </border>
    <border>
      <left style="thin"/>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1" borderId="0" applyNumberFormat="0" applyBorder="0" applyAlignment="0" applyProtection="0"/>
  </cellStyleXfs>
  <cellXfs count="269">
    <xf numFmtId="0" fontId="0" fillId="0" borderId="0" xfId="0"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6"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6" fontId="5" fillId="0" borderId="12" xfId="0" applyNumberFormat="1" applyFont="1" applyFill="1" applyBorder="1" applyAlignment="1">
      <alignment horizontal="center" vertical="center"/>
    </xf>
    <xf numFmtId="6" fontId="5" fillId="0" borderId="13" xfId="0" applyNumberFormat="1" applyFont="1" applyFill="1" applyBorder="1" applyAlignment="1">
      <alignment horizontal="center" vertical="center"/>
    </xf>
    <xf numFmtId="6" fontId="5" fillId="0" borderId="13"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xf>
    <xf numFmtId="6" fontId="4" fillId="0" borderId="15"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6" fontId="5" fillId="0" borderId="12" xfId="0" applyNumberFormat="1" applyFont="1" applyFill="1" applyBorder="1" applyAlignment="1">
      <alignment horizontal="center" vertical="center" wrapText="1"/>
    </xf>
    <xf numFmtId="6" fontId="5" fillId="0" borderId="16"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6" fontId="4" fillId="0" borderId="19" xfId="0" applyNumberFormat="1"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vertical="center"/>
    </xf>
    <xf numFmtId="6" fontId="6" fillId="0" borderId="0" xfId="0" applyNumberFormat="1" applyFont="1" applyFill="1" applyBorder="1" applyAlignment="1">
      <alignment vertical="center"/>
    </xf>
    <xf numFmtId="10" fontId="8"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Border="1" applyAlignment="1">
      <alignment vertical="center"/>
    </xf>
    <xf numFmtId="6" fontId="6" fillId="0" borderId="0" xfId="0" applyNumberFormat="1" applyFont="1" applyFill="1" applyBorder="1" applyAlignment="1">
      <alignment horizontal="center" vertical="center"/>
    </xf>
    <xf numFmtId="10" fontId="8"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indent="1"/>
    </xf>
    <xf numFmtId="0" fontId="6" fillId="0" borderId="0" xfId="0" applyFont="1" applyFill="1" applyBorder="1" applyAlignment="1">
      <alignment vertical="center"/>
    </xf>
    <xf numFmtId="0" fontId="6" fillId="0" borderId="0" xfId="0" applyFont="1" applyFill="1" applyAlignment="1">
      <alignment horizontal="left" vertical="center" indent="1"/>
    </xf>
    <xf numFmtId="0" fontId="3"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Alignment="1">
      <alignment horizontal="left" vertical="center" indent="1"/>
    </xf>
    <xf numFmtId="0" fontId="6" fillId="0" borderId="0" xfId="0" applyFont="1" applyFill="1" applyBorder="1" applyAlignment="1">
      <alignment horizontal="center" vertical="center"/>
    </xf>
    <xf numFmtId="177"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8" fillId="0" borderId="20" xfId="0" applyFont="1" applyFill="1" applyBorder="1" applyAlignment="1">
      <alignment horizontal="righ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0" xfId="0" applyFont="1" applyFill="1" applyBorder="1" applyAlignment="1">
      <alignment horizontal="left" vertical="center"/>
    </xf>
    <xf numFmtId="0" fontId="6" fillId="0" borderId="25" xfId="0" applyFont="1" applyFill="1" applyBorder="1" applyAlignment="1">
      <alignment horizontal="center" vertical="center"/>
    </xf>
    <xf numFmtId="0" fontId="3" fillId="0" borderId="26" xfId="0" applyFont="1" applyFill="1" applyBorder="1" applyAlignment="1">
      <alignment vertical="center" shrinkToFit="1"/>
    </xf>
    <xf numFmtId="0" fontId="6" fillId="0" borderId="0" xfId="0" applyFont="1" applyFill="1" applyBorder="1" applyAlignment="1">
      <alignment horizontal="left" vertical="center"/>
    </xf>
    <xf numFmtId="0" fontId="11" fillId="32" borderId="27" xfId="0" applyFont="1" applyFill="1" applyBorder="1" applyAlignment="1">
      <alignment vertical="center"/>
    </xf>
    <xf numFmtId="0" fontId="11" fillId="32" borderId="20" xfId="0" applyFont="1" applyFill="1" applyBorder="1" applyAlignment="1">
      <alignment vertical="center"/>
    </xf>
    <xf numFmtId="0" fontId="11" fillId="32" borderId="21" xfId="0" applyFont="1" applyFill="1" applyBorder="1" applyAlignment="1">
      <alignment vertical="center"/>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3" fillId="0" borderId="0" xfId="0" applyFont="1" applyFill="1" applyAlignment="1">
      <alignment vertical="center" shrinkToFit="1"/>
    </xf>
    <xf numFmtId="0" fontId="6" fillId="0" borderId="31"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6" fontId="5" fillId="0" borderId="33" xfId="0" applyNumberFormat="1" applyFont="1" applyFill="1" applyBorder="1" applyAlignment="1">
      <alignment horizontal="center" vertical="center"/>
    </xf>
    <xf numFmtId="6" fontId="5" fillId="0" borderId="34"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15" xfId="0" applyFont="1" applyFill="1" applyBorder="1" applyAlignment="1">
      <alignment horizontal="center" vertical="center"/>
    </xf>
    <xf numFmtId="186" fontId="4" fillId="0" borderId="14" xfId="0" applyNumberFormat="1" applyFont="1" applyFill="1" applyBorder="1" applyAlignment="1">
      <alignment horizontal="center" vertical="center"/>
    </xf>
    <xf numFmtId="186" fontId="4" fillId="0" borderId="35" xfId="0" applyNumberFormat="1" applyFont="1" applyFill="1" applyBorder="1" applyAlignment="1">
      <alignment horizontal="center" vertical="center"/>
    </xf>
    <xf numFmtId="187" fontId="4" fillId="0" borderId="14" xfId="0" applyNumberFormat="1" applyFont="1" applyFill="1" applyBorder="1" applyAlignment="1">
      <alignment horizontal="center" vertical="center"/>
    </xf>
    <xf numFmtId="187" fontId="4" fillId="0" borderId="15" xfId="0" applyNumberFormat="1" applyFont="1" applyFill="1" applyBorder="1" applyAlignment="1">
      <alignment horizontal="center" vertical="center"/>
    </xf>
    <xf numFmtId="0" fontId="2" fillId="0" borderId="14" xfId="0" applyFont="1" applyFill="1" applyBorder="1" applyAlignment="1">
      <alignment horizontal="center" vertical="center" shrinkToFit="1"/>
    </xf>
    <xf numFmtId="0" fontId="12" fillId="0" borderId="0" xfId="0" applyFont="1" applyFill="1" applyAlignment="1">
      <alignment vertical="center"/>
    </xf>
    <xf numFmtId="38" fontId="3" fillId="0" borderId="36" xfId="50" applyFont="1" applyFill="1" applyBorder="1" applyAlignment="1">
      <alignment horizontal="center" vertical="center" shrinkToFit="1"/>
    </xf>
    <xf numFmtId="0" fontId="3" fillId="0" borderId="37" xfId="0" applyFont="1" applyFill="1" applyBorder="1" applyAlignment="1">
      <alignment horizontal="center" vertical="center" shrinkToFit="1"/>
    </xf>
    <xf numFmtId="176" fontId="3" fillId="0" borderId="38" xfId="0" applyNumberFormat="1" applyFont="1" applyFill="1" applyBorder="1" applyAlignment="1">
      <alignment horizontal="center" vertical="center" shrinkToFit="1"/>
    </xf>
    <xf numFmtId="38" fontId="3" fillId="0" borderId="39" xfId="50" applyFont="1" applyFill="1" applyBorder="1" applyAlignment="1">
      <alignment horizontal="center" vertical="center" shrinkToFit="1"/>
    </xf>
    <xf numFmtId="0" fontId="3" fillId="0" borderId="40" xfId="0" applyFont="1" applyFill="1" applyBorder="1" applyAlignment="1">
      <alignment horizontal="center" vertical="center" shrinkToFit="1"/>
    </xf>
    <xf numFmtId="176" fontId="3" fillId="0" borderId="41" xfId="0" applyNumberFormat="1" applyFont="1" applyFill="1" applyBorder="1" applyAlignment="1">
      <alignment horizontal="center" vertical="center" shrinkToFit="1"/>
    </xf>
    <xf numFmtId="0" fontId="14" fillId="0" borderId="0" xfId="0" applyFont="1" applyFill="1" applyAlignment="1">
      <alignment vertical="center"/>
    </xf>
    <xf numFmtId="2" fontId="14" fillId="0" borderId="0" xfId="0" applyNumberFormat="1" applyFont="1" applyFill="1" applyAlignment="1">
      <alignment vertical="center"/>
    </xf>
    <xf numFmtId="1" fontId="14" fillId="0" borderId="0" xfId="0" applyNumberFormat="1" applyFont="1" applyFill="1" applyAlignment="1">
      <alignment vertical="center"/>
    </xf>
    <xf numFmtId="0" fontId="14" fillId="0" borderId="0" xfId="0" applyFont="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horizontal="center" vertical="center"/>
    </xf>
    <xf numFmtId="0" fontId="4" fillId="33" borderId="45" xfId="0" applyFont="1" applyFill="1" applyBorder="1" applyAlignment="1">
      <alignment vertical="top" textRotation="255"/>
    </xf>
    <xf numFmtId="0" fontId="4" fillId="33" borderId="46" xfId="0" applyFont="1" applyFill="1" applyBorder="1" applyAlignment="1">
      <alignment vertical="center"/>
    </xf>
    <xf numFmtId="0" fontId="4" fillId="33" borderId="45" xfId="0" applyFont="1" applyFill="1" applyBorder="1" applyAlignment="1">
      <alignment vertical="center"/>
    </xf>
    <xf numFmtId="0" fontId="4" fillId="33" borderId="0"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0" xfId="0" applyFont="1" applyFill="1" applyBorder="1" applyAlignment="1">
      <alignment vertical="top" textRotation="255"/>
    </xf>
    <xf numFmtId="0" fontId="4" fillId="33" borderId="45" xfId="0" applyFont="1" applyFill="1" applyBorder="1" applyAlignment="1">
      <alignment vertical="top" textRotation="255" shrinkToFit="1"/>
    </xf>
    <xf numFmtId="0" fontId="4" fillId="33" borderId="43" xfId="0" applyFont="1" applyFill="1" applyBorder="1" applyAlignment="1">
      <alignment vertical="top" textRotation="255"/>
    </xf>
    <xf numFmtId="0" fontId="4" fillId="33" borderId="0" xfId="0" applyFont="1" applyFill="1" applyBorder="1" applyAlignment="1">
      <alignment vertical="top" textRotation="255" shrinkToFit="1"/>
    </xf>
    <xf numFmtId="0" fontId="4" fillId="33" borderId="47" xfId="0" applyFont="1" applyFill="1" applyBorder="1" applyAlignment="1">
      <alignment vertical="top" textRotation="255"/>
    </xf>
    <xf numFmtId="0" fontId="4" fillId="33" borderId="48" xfId="0" applyFont="1" applyFill="1" applyBorder="1" applyAlignment="1">
      <alignment vertical="top" textRotation="255"/>
    </xf>
    <xf numFmtId="0" fontId="5" fillId="33" borderId="45" xfId="0" applyFont="1" applyFill="1" applyBorder="1" applyAlignment="1">
      <alignment horizontal="center" vertical="center"/>
    </xf>
    <xf numFmtId="0" fontId="5" fillId="33" borderId="0" xfId="0" applyFont="1" applyFill="1" applyBorder="1" applyAlignment="1">
      <alignment horizontal="center" vertical="center"/>
    </xf>
    <xf numFmtId="0" fontId="4" fillId="33" borderId="44" xfId="0" applyFont="1" applyFill="1" applyBorder="1" applyAlignment="1">
      <alignment horizontal="left" vertical="center"/>
    </xf>
    <xf numFmtId="0" fontId="4" fillId="34" borderId="44" xfId="0" applyFont="1" applyFill="1" applyBorder="1" applyAlignment="1">
      <alignment horizontal="center" vertical="center"/>
    </xf>
    <xf numFmtId="0" fontId="0" fillId="0" borderId="0" xfId="0" applyFont="1" applyAlignment="1">
      <alignment vertical="center"/>
    </xf>
    <xf numFmtId="194" fontId="4" fillId="33" borderId="44" xfId="0" applyNumberFormat="1" applyFont="1" applyFill="1" applyBorder="1" applyAlignment="1">
      <alignment horizontal="right" vertical="center"/>
    </xf>
    <xf numFmtId="194" fontId="4" fillId="34" borderId="44" xfId="0" applyNumberFormat="1" applyFont="1" applyFill="1" applyBorder="1" applyAlignment="1">
      <alignment horizontal="right" vertical="center"/>
    </xf>
    <xf numFmtId="176" fontId="4" fillId="0" borderId="15"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0" fontId="3"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shrinkToFit="1"/>
    </xf>
    <xf numFmtId="0" fontId="3" fillId="0" borderId="53" xfId="0" applyFont="1" applyFill="1" applyBorder="1" applyAlignment="1">
      <alignment vertical="center" wrapText="1" shrinkToFit="1"/>
    </xf>
    <xf numFmtId="0" fontId="0" fillId="0" borderId="53" xfId="0" applyBorder="1" applyAlignment="1">
      <alignment vertical="center"/>
    </xf>
    <xf numFmtId="0" fontId="3" fillId="0" borderId="53" xfId="0" applyFont="1" applyFill="1" applyBorder="1" applyAlignment="1">
      <alignment vertical="center" shrinkToFit="1"/>
    </xf>
    <xf numFmtId="0" fontId="2" fillId="0" borderId="10" xfId="0" applyNumberFormat="1" applyFont="1" applyFill="1" applyBorder="1" applyAlignment="1">
      <alignment/>
    </xf>
    <xf numFmtId="0" fontId="2" fillId="0" borderId="0" xfId="0" applyNumberFormat="1" applyFont="1" applyFill="1" applyBorder="1" applyAlignment="1">
      <alignment vertical="top"/>
    </xf>
    <xf numFmtId="0" fontId="2" fillId="0" borderId="10" xfId="0" applyNumberFormat="1" applyFont="1" applyFill="1" applyBorder="1" applyAlignment="1">
      <alignment vertical="top"/>
    </xf>
    <xf numFmtId="0" fontId="3" fillId="0" borderId="52" xfId="0" applyFont="1" applyFill="1" applyBorder="1" applyAlignment="1">
      <alignment horizontal="center" vertical="center" shrinkToFit="1"/>
    </xf>
    <xf numFmtId="0" fontId="3" fillId="0" borderId="53" xfId="0" applyFont="1" applyBorder="1" applyAlignment="1">
      <alignment vertical="center"/>
    </xf>
    <xf numFmtId="38" fontId="3" fillId="0" borderId="54" xfId="50" applyFont="1" applyFill="1" applyBorder="1" applyAlignment="1">
      <alignment horizontal="center" vertical="center" shrinkToFit="1"/>
    </xf>
    <xf numFmtId="38" fontId="3" fillId="0" borderId="55" xfId="50" applyFont="1" applyFill="1" applyBorder="1" applyAlignment="1">
      <alignment horizontal="center" vertical="center" shrinkToFit="1"/>
    </xf>
    <xf numFmtId="0" fontId="3" fillId="0" borderId="56" xfId="0" applyFont="1" applyBorder="1" applyAlignment="1">
      <alignment vertical="center" shrinkToFit="1"/>
    </xf>
    <xf numFmtId="0" fontId="4" fillId="0" borderId="57" xfId="0" applyFont="1" applyBorder="1" applyAlignment="1">
      <alignment vertical="center" shrinkToFit="1"/>
    </xf>
    <xf numFmtId="0" fontId="3" fillId="0" borderId="57" xfId="0" applyFont="1" applyBorder="1" applyAlignment="1">
      <alignment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63" xfId="0" applyFont="1" applyBorder="1" applyAlignment="1">
      <alignment vertical="center" shrinkToFit="1"/>
    </xf>
    <xf numFmtId="0" fontId="4" fillId="0" borderId="64" xfId="0" applyFont="1" applyBorder="1" applyAlignment="1">
      <alignment vertical="center" shrinkToFit="1"/>
    </xf>
    <xf numFmtId="9" fontId="3" fillId="0" borderId="54" xfId="42" applyFont="1" applyFill="1" applyBorder="1" applyAlignment="1">
      <alignment horizontal="center" vertical="center" shrinkToFit="1"/>
    </xf>
    <xf numFmtId="9" fontId="3" fillId="0" borderId="57" xfId="42" applyFont="1" applyFill="1" applyBorder="1" applyAlignment="1">
      <alignment horizontal="center" vertical="center" shrinkToFit="1"/>
    </xf>
    <xf numFmtId="0" fontId="8" fillId="0" borderId="2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65" xfId="0" applyFont="1" applyFill="1" applyBorder="1" applyAlignment="1">
      <alignment horizontal="center" vertical="center"/>
    </xf>
    <xf numFmtId="0" fontId="3" fillId="0" borderId="56" xfId="0" applyFont="1" applyBorder="1" applyAlignment="1">
      <alignment vertical="center"/>
    </xf>
    <xf numFmtId="0" fontId="0" fillId="0" borderId="57" xfId="0" applyBorder="1" applyAlignment="1">
      <alignment vertical="center"/>
    </xf>
    <xf numFmtId="180" fontId="3" fillId="0" borderId="54" xfId="0" applyNumberFormat="1" applyFont="1" applyFill="1" applyBorder="1" applyAlignment="1">
      <alignment horizontal="right" vertical="center" shrinkToFit="1"/>
    </xf>
    <xf numFmtId="180" fontId="3" fillId="0" borderId="57" xfId="0" applyNumberFormat="1" applyFont="1" applyFill="1" applyBorder="1" applyAlignment="1">
      <alignment horizontal="right" vertical="center" shrinkToFit="1"/>
    </xf>
    <xf numFmtId="0" fontId="11" fillId="32" borderId="27" xfId="0" applyFont="1" applyFill="1" applyBorder="1" applyAlignment="1">
      <alignment horizontal="center" vertical="center"/>
    </xf>
    <xf numFmtId="0" fontId="11" fillId="32" borderId="20" xfId="0" applyFont="1" applyFill="1" applyBorder="1" applyAlignment="1">
      <alignment horizontal="center" vertical="center"/>
    </xf>
    <xf numFmtId="181" fontId="3" fillId="0" borderId="54" xfId="0" applyNumberFormat="1" applyFont="1" applyFill="1" applyBorder="1" applyAlignment="1">
      <alignment horizontal="right" vertical="center" shrinkToFit="1"/>
    </xf>
    <xf numFmtId="181" fontId="3" fillId="0" borderId="56" xfId="0" applyNumberFormat="1" applyFont="1" applyFill="1" applyBorder="1" applyAlignment="1">
      <alignment horizontal="right" vertical="center" shrinkToFit="1"/>
    </xf>
    <xf numFmtId="181" fontId="3" fillId="0" borderId="66" xfId="0" applyNumberFormat="1" applyFont="1" applyFill="1" applyBorder="1" applyAlignment="1">
      <alignment horizontal="right" vertical="center" shrinkToFit="1"/>
    </xf>
    <xf numFmtId="190" fontId="3" fillId="0" borderId="67" xfId="0" applyNumberFormat="1" applyFont="1" applyFill="1" applyBorder="1" applyAlignment="1">
      <alignment horizontal="right" vertical="center" shrinkToFit="1"/>
    </xf>
    <xf numFmtId="190" fontId="3" fillId="0" borderId="44" xfId="0" applyNumberFormat="1" applyFont="1" applyFill="1" applyBorder="1" applyAlignment="1">
      <alignment horizontal="right" vertical="center" shrinkToFit="1"/>
    </xf>
    <xf numFmtId="0" fontId="1" fillId="0" borderId="0" xfId="0" applyFont="1" applyFill="1" applyAlignment="1">
      <alignment horizontal="center" vertical="center"/>
    </xf>
    <xf numFmtId="0" fontId="1" fillId="0" borderId="26" xfId="0" applyFont="1" applyFill="1" applyBorder="1" applyAlignment="1">
      <alignment horizontal="center" vertical="center"/>
    </xf>
    <xf numFmtId="0" fontId="1" fillId="0" borderId="0" xfId="0" applyFont="1" applyFill="1" applyBorder="1" applyAlignment="1">
      <alignment horizontal="center" vertical="center"/>
    </xf>
    <xf numFmtId="0" fontId="3" fillId="35" borderId="68" xfId="0" applyFont="1" applyFill="1" applyBorder="1" applyAlignment="1">
      <alignment horizontal="center" vertical="center"/>
    </xf>
    <xf numFmtId="0" fontId="3" fillId="35" borderId="69" xfId="0" applyFont="1" applyFill="1" applyBorder="1" applyAlignment="1">
      <alignment horizontal="center" vertical="center"/>
    </xf>
    <xf numFmtId="0" fontId="3" fillId="35" borderId="70"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70" xfId="0" applyFont="1" applyFill="1" applyBorder="1" applyAlignment="1">
      <alignment horizontal="center" vertical="center"/>
    </xf>
    <xf numFmtId="6" fontId="5" fillId="0" borderId="71" xfId="0" applyNumberFormat="1" applyFont="1" applyFill="1" applyBorder="1" applyAlignment="1">
      <alignment horizontal="center" vertical="center" wrapText="1"/>
    </xf>
    <xf numFmtId="6" fontId="5" fillId="0" borderId="72" xfId="0" applyNumberFormat="1" applyFont="1" applyFill="1" applyBorder="1" applyAlignment="1">
      <alignment horizontal="center" vertical="center" wrapText="1"/>
    </xf>
    <xf numFmtId="6" fontId="4" fillId="0" borderId="73" xfId="0" applyNumberFormat="1" applyFont="1" applyFill="1" applyBorder="1" applyAlignment="1">
      <alignment horizontal="center" vertical="center"/>
    </xf>
    <xf numFmtId="6" fontId="4" fillId="0" borderId="74" xfId="0" applyNumberFormat="1" applyFont="1" applyFill="1" applyBorder="1" applyAlignment="1">
      <alignment horizontal="center" vertical="center"/>
    </xf>
    <xf numFmtId="0" fontId="3" fillId="35" borderId="27"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189" fontId="6" fillId="0" borderId="75" xfId="0" applyNumberFormat="1" applyFont="1" applyFill="1" applyBorder="1" applyAlignment="1">
      <alignment horizontal="center" vertical="center"/>
    </xf>
    <xf numFmtId="189" fontId="6" fillId="0" borderId="76" xfId="0" applyNumberFormat="1" applyFont="1" applyFill="1" applyBorder="1" applyAlignment="1">
      <alignment horizontal="center" vertical="center"/>
    </xf>
    <xf numFmtId="189" fontId="6" fillId="0" borderId="77" xfId="0" applyNumberFormat="1" applyFont="1" applyFill="1" applyBorder="1" applyAlignment="1">
      <alignment horizontal="center" vertical="center"/>
    </xf>
    <xf numFmtId="189" fontId="6" fillId="0" borderId="78" xfId="0" applyNumberFormat="1" applyFont="1" applyFill="1" applyBorder="1" applyAlignment="1">
      <alignment horizontal="center" vertical="center"/>
    </xf>
    <xf numFmtId="189" fontId="6" fillId="0" borderId="26" xfId="0" applyNumberFormat="1" applyFont="1" applyFill="1" applyBorder="1" applyAlignment="1">
      <alignment horizontal="center" vertical="center"/>
    </xf>
    <xf numFmtId="189" fontId="6" fillId="0" borderId="79" xfId="0" applyNumberFormat="1" applyFont="1" applyFill="1" applyBorder="1" applyAlignment="1">
      <alignment horizontal="center" vertical="center"/>
    </xf>
    <xf numFmtId="0" fontId="6" fillId="0" borderId="20" xfId="0" applyFont="1" applyFill="1" applyBorder="1" applyAlignment="1">
      <alignment horizontal="center" vertical="center" shrinkToFit="1"/>
    </xf>
    <xf numFmtId="0" fontId="0" fillId="0" borderId="80" xfId="0" applyBorder="1" applyAlignment="1">
      <alignment vertical="center"/>
    </xf>
    <xf numFmtId="0" fontId="3" fillId="35" borderId="81"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82" xfId="0" applyFont="1" applyFill="1" applyBorder="1" applyAlignment="1">
      <alignment horizontal="center" vertical="center"/>
    </xf>
    <xf numFmtId="0" fontId="3" fillId="35" borderId="83" xfId="0" applyFont="1" applyFill="1" applyBorder="1" applyAlignment="1">
      <alignment horizontal="center" vertical="center"/>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6" borderId="68" xfId="0" applyFont="1" applyFill="1" applyBorder="1" applyAlignment="1">
      <alignment horizontal="center" vertical="center"/>
    </xf>
    <xf numFmtId="0" fontId="3" fillId="36" borderId="69" xfId="0" applyFont="1" applyFill="1" applyBorder="1" applyAlignment="1">
      <alignment horizontal="center" vertical="center"/>
    </xf>
    <xf numFmtId="0" fontId="3" fillId="36" borderId="70" xfId="0" applyFont="1" applyFill="1" applyBorder="1" applyAlignment="1">
      <alignment horizontal="center" vertical="center"/>
    </xf>
    <xf numFmtId="6" fontId="6" fillId="0" borderId="75" xfId="0" applyNumberFormat="1" applyFont="1" applyFill="1" applyBorder="1" applyAlignment="1">
      <alignment horizontal="center" vertical="center"/>
    </xf>
    <xf numFmtId="6" fontId="6" fillId="0" borderId="76" xfId="0" applyNumberFormat="1" applyFont="1" applyFill="1" applyBorder="1" applyAlignment="1">
      <alignment horizontal="center" vertical="center"/>
    </xf>
    <xf numFmtId="6" fontId="6" fillId="0" borderId="77" xfId="0" applyNumberFormat="1" applyFont="1" applyFill="1" applyBorder="1" applyAlignment="1">
      <alignment horizontal="center" vertical="center"/>
    </xf>
    <xf numFmtId="6" fontId="6" fillId="0" borderId="78" xfId="0" applyNumberFormat="1" applyFont="1" applyFill="1" applyBorder="1" applyAlignment="1">
      <alignment horizontal="center" vertical="center"/>
    </xf>
    <xf numFmtId="6" fontId="6" fillId="0" borderId="26" xfId="0" applyNumberFormat="1" applyFont="1" applyFill="1" applyBorder="1" applyAlignment="1">
      <alignment horizontal="center" vertical="center"/>
    </xf>
    <xf numFmtId="6" fontId="6" fillId="0" borderId="79" xfId="0" applyNumberFormat="1" applyFont="1" applyFill="1" applyBorder="1" applyAlignment="1">
      <alignment horizontal="center" vertical="center"/>
    </xf>
    <xf numFmtId="0" fontId="3" fillId="37" borderId="68" xfId="0" applyFont="1" applyFill="1" applyBorder="1" applyAlignment="1">
      <alignment horizontal="center" vertical="center"/>
    </xf>
    <xf numFmtId="0" fontId="3" fillId="37" borderId="70" xfId="0" applyFont="1" applyFill="1" applyBorder="1" applyAlignment="1">
      <alignment horizontal="center" vertical="center"/>
    </xf>
    <xf numFmtId="0" fontId="6" fillId="0" borderId="86" xfId="0" applyFont="1" applyFill="1" applyBorder="1" applyAlignment="1">
      <alignment horizontal="center" vertical="center" shrinkToFit="1"/>
    </xf>
    <xf numFmtId="0" fontId="6" fillId="0" borderId="87"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65" xfId="0" applyBorder="1" applyAlignment="1">
      <alignment horizontal="center" vertical="center" shrinkToFit="1"/>
    </xf>
    <xf numFmtId="0" fontId="3" fillId="0" borderId="81" xfId="0" applyFont="1" applyFill="1" applyBorder="1" applyAlignment="1">
      <alignment horizontal="left" vertical="center" wrapText="1" shrinkToFit="1"/>
    </xf>
    <xf numFmtId="0" fontId="3" fillId="0" borderId="25" xfId="0" applyFont="1" applyFill="1" applyBorder="1" applyAlignment="1">
      <alignment horizontal="left" vertical="center" shrinkToFit="1"/>
    </xf>
    <xf numFmtId="0" fontId="3" fillId="0" borderId="88" xfId="0" applyFont="1" applyFill="1" applyBorder="1" applyAlignment="1">
      <alignment horizontal="left" vertical="center" shrinkToFit="1"/>
    </xf>
    <xf numFmtId="0" fontId="3" fillId="0" borderId="78"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79" xfId="0" applyFont="1" applyFill="1" applyBorder="1" applyAlignment="1">
      <alignment horizontal="left" vertical="center" shrinkToFit="1"/>
    </xf>
    <xf numFmtId="0" fontId="11" fillId="32" borderId="21" xfId="0" applyFont="1" applyFill="1" applyBorder="1" applyAlignment="1">
      <alignment horizontal="center" vertical="center"/>
    </xf>
    <xf numFmtId="0" fontId="6" fillId="0" borderId="65" xfId="0" applyFont="1" applyFill="1" applyBorder="1" applyAlignment="1">
      <alignment horizontal="center" vertical="center" shrinkToFit="1"/>
    </xf>
    <xf numFmtId="0" fontId="3" fillId="0" borderId="89" xfId="0" applyFont="1" applyFill="1" applyBorder="1" applyAlignment="1">
      <alignment horizontal="left" vertical="center" shrinkToFit="1"/>
    </xf>
    <xf numFmtId="0" fontId="3" fillId="0" borderId="90" xfId="0" applyFont="1" applyFill="1" applyBorder="1" applyAlignment="1">
      <alignment horizontal="left" vertical="center" shrinkToFit="1"/>
    </xf>
    <xf numFmtId="0" fontId="3" fillId="0" borderId="91" xfId="0" applyFont="1" applyFill="1" applyBorder="1" applyAlignment="1">
      <alignment horizontal="left" vertical="center" shrinkToFit="1"/>
    </xf>
    <xf numFmtId="181" fontId="3" fillId="0" borderId="92" xfId="0" applyNumberFormat="1" applyFont="1" applyFill="1" applyBorder="1" applyAlignment="1">
      <alignment horizontal="right" vertical="center" shrinkToFit="1"/>
    </xf>
    <xf numFmtId="181" fontId="3" fillId="0" borderId="63" xfId="0" applyNumberFormat="1" applyFont="1" applyFill="1" applyBorder="1" applyAlignment="1">
      <alignment horizontal="right" vertical="center" shrinkToFit="1"/>
    </xf>
    <xf numFmtId="181" fontId="3" fillId="0" borderId="93" xfId="0" applyNumberFormat="1" applyFont="1" applyFill="1" applyBorder="1" applyAlignment="1">
      <alignment horizontal="right" vertical="center" shrinkToFit="1"/>
    </xf>
    <xf numFmtId="38" fontId="3" fillId="0" borderId="92" xfId="50" applyFont="1" applyFill="1" applyBorder="1" applyAlignment="1">
      <alignment horizontal="center" vertical="center" shrinkToFit="1"/>
    </xf>
    <xf numFmtId="38" fontId="3" fillId="0" borderId="94" xfId="50" applyFont="1" applyFill="1" applyBorder="1" applyAlignment="1">
      <alignment horizontal="center" vertical="center" shrinkToFit="1"/>
    </xf>
    <xf numFmtId="180" fontId="3" fillId="0" borderId="92" xfId="0" applyNumberFormat="1" applyFont="1" applyFill="1" applyBorder="1" applyAlignment="1">
      <alignment horizontal="right" vertical="center" shrinkToFit="1"/>
    </xf>
    <xf numFmtId="180" fontId="3" fillId="0" borderId="64" xfId="0" applyNumberFormat="1" applyFont="1" applyFill="1" applyBorder="1" applyAlignment="1">
      <alignment horizontal="right" vertical="center" shrinkToFit="1"/>
    </xf>
    <xf numFmtId="190" fontId="3" fillId="0" borderId="67" xfId="0" applyNumberFormat="1" applyFont="1" applyFill="1" applyBorder="1" applyAlignment="1">
      <alignment horizontal="right" vertical="center"/>
    </xf>
    <xf numFmtId="190" fontId="3" fillId="0" borderId="44" xfId="0" applyNumberFormat="1" applyFont="1" applyFill="1" applyBorder="1" applyAlignment="1">
      <alignment horizontal="right" vertical="center"/>
    </xf>
    <xf numFmtId="7" fontId="8" fillId="0" borderId="86" xfId="0" applyNumberFormat="1" applyFont="1" applyFill="1" applyBorder="1" applyAlignment="1">
      <alignment horizontal="right" vertical="center"/>
    </xf>
    <xf numFmtId="7" fontId="8" fillId="0" borderId="20" xfId="0" applyNumberFormat="1" applyFont="1" applyFill="1" applyBorder="1" applyAlignment="1">
      <alignment horizontal="right" vertical="center"/>
    </xf>
    <xf numFmtId="7" fontId="8" fillId="0" borderId="21" xfId="0" applyNumberFormat="1" applyFont="1" applyFill="1" applyBorder="1" applyAlignment="1">
      <alignment horizontal="right" vertical="center"/>
    </xf>
    <xf numFmtId="9" fontId="3" fillId="0" borderId="92" xfId="42" applyFont="1" applyFill="1" applyBorder="1" applyAlignment="1">
      <alignment horizontal="center" vertical="center" shrinkToFit="1"/>
    </xf>
    <xf numFmtId="9" fontId="3" fillId="0" borderId="64" xfId="42" applyFont="1" applyFill="1" applyBorder="1" applyAlignment="1">
      <alignment horizontal="center" vertical="center" shrinkToFit="1"/>
    </xf>
    <xf numFmtId="0" fontId="3" fillId="0" borderId="95" xfId="0" applyFont="1" applyBorder="1" applyAlignment="1">
      <alignment vertical="center" shrinkToFit="1"/>
    </xf>
    <xf numFmtId="0" fontId="4" fillId="0" borderId="96" xfId="0" applyFont="1" applyBorder="1" applyAlignment="1">
      <alignment vertical="center" shrinkToFi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26" xfId="0" applyFont="1" applyFill="1" applyBorder="1" applyAlignment="1">
      <alignment vertical="center" wrapText="1"/>
    </xf>
    <xf numFmtId="0" fontId="3" fillId="0" borderId="79" xfId="0" applyFont="1" applyFill="1" applyBorder="1" applyAlignment="1">
      <alignment vertical="center" wrapText="1"/>
    </xf>
    <xf numFmtId="0" fontId="3" fillId="0" borderId="97" xfId="0" applyFont="1" applyFill="1" applyBorder="1" applyAlignment="1">
      <alignment horizontal="left" vertical="center" shrinkToFit="1"/>
    </xf>
    <xf numFmtId="0" fontId="6" fillId="0" borderId="0" xfId="0" applyFont="1" applyFill="1" applyBorder="1" applyAlignment="1">
      <alignment horizontal="center" vertical="center" wrapText="1"/>
    </xf>
    <xf numFmtId="0" fontId="3" fillId="35" borderId="68" xfId="0" applyFont="1" applyFill="1" applyBorder="1" applyAlignment="1">
      <alignment horizontal="center" vertical="center" wrapText="1"/>
    </xf>
    <xf numFmtId="0" fontId="3" fillId="35" borderId="69" xfId="0" applyFont="1" applyFill="1" applyBorder="1" applyAlignment="1">
      <alignment horizontal="center" vertical="center" wrapText="1"/>
    </xf>
    <xf numFmtId="0" fontId="3" fillId="35" borderId="70" xfId="0" applyFont="1" applyFill="1" applyBorder="1" applyAlignment="1">
      <alignment horizontal="center" vertical="center" wrapText="1"/>
    </xf>
    <xf numFmtId="0" fontId="6" fillId="0" borderId="21" xfId="0" applyFont="1" applyFill="1" applyBorder="1" applyAlignment="1">
      <alignment horizontal="center" vertical="center" shrinkToFit="1"/>
    </xf>
    <xf numFmtId="0" fontId="4" fillId="33" borderId="45" xfId="0" applyFont="1" applyFill="1" applyBorder="1" applyAlignment="1">
      <alignment vertical="top" textRotation="255"/>
    </xf>
    <xf numFmtId="0" fontId="0" fillId="0" borderId="45" xfId="0" applyBorder="1" applyAlignment="1">
      <alignment vertical="center"/>
    </xf>
    <xf numFmtId="0" fontId="5" fillId="33" borderId="45" xfId="0" applyFont="1" applyFill="1" applyBorder="1" applyAlignment="1">
      <alignment vertical="top" textRotation="255" wrapText="1"/>
    </xf>
    <xf numFmtId="0" fontId="4" fillId="33" borderId="43" xfId="0" applyFont="1" applyFill="1" applyBorder="1" applyAlignment="1">
      <alignment horizontal="center" vertical="center" textRotation="255"/>
    </xf>
    <xf numFmtId="0" fontId="0" fillId="33" borderId="45" xfId="0" applyFill="1" applyBorder="1" applyAlignment="1">
      <alignment horizontal="center" vertical="center" textRotation="255"/>
    </xf>
    <xf numFmtId="0" fontId="0" fillId="33" borderId="45" xfId="0" applyFill="1" applyBorder="1" applyAlignment="1">
      <alignment horizontal="center" vertical="center"/>
    </xf>
    <xf numFmtId="0" fontId="4" fillId="33" borderId="43" xfId="0" applyFont="1" applyFill="1" applyBorder="1" applyAlignment="1">
      <alignment horizontal="center" vertical="center"/>
    </xf>
    <xf numFmtId="0" fontId="0" fillId="33" borderId="45" xfId="0" applyFill="1" applyBorder="1" applyAlignment="1">
      <alignment vertical="center"/>
    </xf>
    <xf numFmtId="0" fontId="4" fillId="33" borderId="43" xfId="0" applyFont="1" applyFill="1" applyBorder="1" applyAlignment="1">
      <alignment vertical="center" textRotation="255"/>
    </xf>
    <xf numFmtId="0" fontId="0" fillId="33" borderId="45" xfId="0" applyFill="1" applyBorder="1" applyAlignment="1">
      <alignment vertical="center" textRotation="255"/>
    </xf>
    <xf numFmtId="0" fontId="4" fillId="33" borderId="55" xfId="0" applyFont="1" applyFill="1" applyBorder="1" applyAlignment="1">
      <alignment horizontal="center" vertical="center"/>
    </xf>
    <xf numFmtId="0" fontId="4" fillId="33" borderId="98" xfId="0" applyFont="1" applyFill="1" applyBorder="1" applyAlignment="1">
      <alignment horizontal="center" vertical="center"/>
    </xf>
    <xf numFmtId="0" fontId="4" fillId="33" borderId="99" xfId="0" applyFont="1" applyFill="1" applyBorder="1" applyAlignment="1">
      <alignment horizontal="center" vertical="center"/>
    </xf>
    <xf numFmtId="0" fontId="4" fillId="33" borderId="44" xfId="0" applyFont="1" applyFill="1" applyBorder="1" applyAlignment="1">
      <alignment horizontal="center" vertical="center"/>
    </xf>
    <xf numFmtId="0" fontId="4" fillId="34" borderId="44" xfId="0" applyFont="1" applyFill="1" applyBorder="1" applyAlignment="1">
      <alignment horizontal="center" vertical="center"/>
    </xf>
    <xf numFmtId="0" fontId="4" fillId="33" borderId="100" xfId="0" applyFont="1" applyFill="1" applyBorder="1" applyAlignment="1">
      <alignment horizontal="center" vertical="center"/>
    </xf>
    <xf numFmtId="0" fontId="4" fillId="33" borderId="101" xfId="0" applyFont="1" applyFill="1" applyBorder="1" applyAlignment="1">
      <alignment horizontal="center" vertical="center"/>
    </xf>
    <xf numFmtId="0" fontId="4" fillId="33" borderId="102" xfId="0" applyFont="1" applyFill="1" applyBorder="1" applyAlignment="1">
      <alignment horizontal="center" vertical="center"/>
    </xf>
    <xf numFmtId="0" fontId="4" fillId="33" borderId="103"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104" xfId="0" applyFont="1" applyFill="1" applyBorder="1" applyAlignment="1">
      <alignment horizontal="center" vertical="center"/>
    </xf>
    <xf numFmtId="0" fontId="15" fillId="33" borderId="45" xfId="0" applyFont="1" applyFill="1" applyBorder="1" applyAlignment="1">
      <alignment vertical="top" textRotation="255" wrapText="1"/>
    </xf>
    <xf numFmtId="5" fontId="6" fillId="0" borderId="75" xfId="0" applyNumberFormat="1" applyFont="1" applyFill="1" applyBorder="1" applyAlignment="1">
      <alignment horizontal="center" vertical="center"/>
    </xf>
    <xf numFmtId="5" fontId="6" fillId="0" borderId="76" xfId="0" applyNumberFormat="1" applyFont="1" applyFill="1" applyBorder="1" applyAlignment="1">
      <alignment horizontal="center" vertical="center"/>
    </xf>
    <xf numFmtId="5" fontId="6" fillId="0" borderId="77" xfId="0" applyNumberFormat="1" applyFont="1" applyFill="1" applyBorder="1" applyAlignment="1">
      <alignment horizontal="center" vertical="center"/>
    </xf>
    <xf numFmtId="5" fontId="6" fillId="0" borderId="78" xfId="0" applyNumberFormat="1" applyFont="1" applyFill="1" applyBorder="1" applyAlignment="1">
      <alignment horizontal="center" vertical="center"/>
    </xf>
    <xf numFmtId="5" fontId="6" fillId="0" borderId="26" xfId="0" applyNumberFormat="1" applyFont="1" applyFill="1" applyBorder="1" applyAlignment="1">
      <alignment horizontal="center" vertical="center"/>
    </xf>
    <xf numFmtId="5" fontId="6" fillId="0" borderId="79" xfId="0" applyNumberFormat="1" applyFont="1" applyFill="1" applyBorder="1" applyAlignment="1">
      <alignment horizontal="center" vertical="center"/>
    </xf>
    <xf numFmtId="9" fontId="8" fillId="0" borderId="76" xfId="0" applyNumberFormat="1" applyFont="1" applyFill="1" applyBorder="1" applyAlignment="1">
      <alignment horizontal="center" vertical="center"/>
    </xf>
    <xf numFmtId="9" fontId="8" fillId="0" borderId="77" xfId="0" applyNumberFormat="1" applyFont="1" applyFill="1" applyBorder="1" applyAlignment="1">
      <alignment horizontal="center" vertical="center"/>
    </xf>
    <xf numFmtId="9" fontId="8" fillId="0" borderId="26" xfId="0" applyNumberFormat="1" applyFont="1" applyFill="1" applyBorder="1" applyAlignment="1">
      <alignment horizontal="center" vertical="center"/>
    </xf>
    <xf numFmtId="9" fontId="8" fillId="0" borderId="7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53</xdr:row>
      <xdr:rowOff>152400</xdr:rowOff>
    </xdr:from>
    <xdr:to>
      <xdr:col>10</xdr:col>
      <xdr:colOff>304800</xdr:colOff>
      <xdr:row>56</xdr:row>
      <xdr:rowOff>123825</xdr:rowOff>
    </xdr:to>
    <xdr:sp>
      <xdr:nvSpPr>
        <xdr:cNvPr id="1" name="右矢印 11"/>
        <xdr:cNvSpPr>
          <a:spLocks/>
        </xdr:cNvSpPr>
      </xdr:nvSpPr>
      <xdr:spPr>
        <a:xfrm>
          <a:off x="4581525" y="9039225"/>
          <a:ext cx="180975" cy="457200"/>
        </a:xfrm>
        <a:prstGeom prst="rightArrow">
          <a:avLst>
            <a:gd name="adj" fmla="val 0"/>
          </a:avLst>
        </a:prstGeom>
        <a:solidFill>
          <a:srgbClr val="000000"/>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238125</xdr:colOff>
      <xdr:row>86</xdr:row>
      <xdr:rowOff>0</xdr:rowOff>
    </xdr:from>
    <xdr:ext cx="180975" cy="266700"/>
    <xdr:sp fLocksText="0">
      <xdr:nvSpPr>
        <xdr:cNvPr id="2" name="テキスト ボックス 5"/>
        <xdr:cNvSpPr txBox="1">
          <a:spLocks noChangeArrowheads="1"/>
        </xdr:cNvSpPr>
      </xdr:nvSpPr>
      <xdr:spPr>
        <a:xfrm>
          <a:off x="1552575" y="142303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10</xdr:col>
      <xdr:colOff>381000</xdr:colOff>
      <xdr:row>20</xdr:row>
      <xdr:rowOff>0</xdr:rowOff>
    </xdr:from>
    <xdr:to>
      <xdr:col>17</xdr:col>
      <xdr:colOff>314325</xdr:colOff>
      <xdr:row>35</xdr:row>
      <xdr:rowOff>152400</xdr:rowOff>
    </xdr:to>
    <xdr:pic>
      <xdr:nvPicPr>
        <xdr:cNvPr id="3" name="図 8" descr="明太子の胡麻油漬け③.JPG"/>
        <xdr:cNvPicPr preferRelativeResize="1">
          <a:picLocks noChangeAspect="1"/>
        </xdr:cNvPicPr>
      </xdr:nvPicPr>
      <xdr:blipFill>
        <a:blip r:embed="rId1"/>
        <a:stretch>
          <a:fillRect/>
        </a:stretch>
      </xdr:blipFill>
      <xdr:spPr>
        <a:xfrm>
          <a:off x="4838700" y="3543300"/>
          <a:ext cx="3000375" cy="2581275"/>
        </a:xfrm>
        <a:prstGeom prst="rect">
          <a:avLst/>
        </a:prstGeom>
        <a:noFill/>
        <a:ln w="9525" cmpd="sng">
          <a:noFill/>
        </a:ln>
      </xdr:spPr>
    </xdr:pic>
    <xdr:clientData/>
  </xdr:twoCellAnchor>
  <xdr:twoCellAnchor editAs="oneCell">
    <xdr:from>
      <xdr:col>10</xdr:col>
      <xdr:colOff>361950</xdr:colOff>
      <xdr:row>35</xdr:row>
      <xdr:rowOff>142875</xdr:rowOff>
    </xdr:from>
    <xdr:to>
      <xdr:col>17</xdr:col>
      <xdr:colOff>323850</xdr:colOff>
      <xdr:row>51</xdr:row>
      <xdr:rowOff>9525</xdr:rowOff>
    </xdr:to>
    <xdr:pic>
      <xdr:nvPicPr>
        <xdr:cNvPr id="4" name="図 9" descr="明太子の胡麻油漬け①.JPG"/>
        <xdr:cNvPicPr preferRelativeResize="1">
          <a:picLocks noChangeAspect="1"/>
        </xdr:cNvPicPr>
      </xdr:nvPicPr>
      <xdr:blipFill>
        <a:blip r:embed="rId2"/>
        <a:stretch>
          <a:fillRect/>
        </a:stretch>
      </xdr:blipFill>
      <xdr:spPr>
        <a:xfrm>
          <a:off x="4819650" y="6115050"/>
          <a:ext cx="3028950" cy="2457450"/>
        </a:xfrm>
        <a:prstGeom prst="rect">
          <a:avLst/>
        </a:prstGeom>
        <a:noFill/>
        <a:ln w="9525" cmpd="sng">
          <a:noFill/>
        </a:ln>
      </xdr:spPr>
    </xdr:pic>
    <xdr:clientData/>
  </xdr:twoCellAnchor>
  <xdr:twoCellAnchor editAs="oneCell">
    <xdr:from>
      <xdr:col>4</xdr:col>
      <xdr:colOff>0</xdr:colOff>
      <xdr:row>20</xdr:row>
      <xdr:rowOff>0</xdr:rowOff>
    </xdr:from>
    <xdr:to>
      <xdr:col>10</xdr:col>
      <xdr:colOff>381000</xdr:colOff>
      <xdr:row>50</xdr:row>
      <xdr:rowOff>142875</xdr:rowOff>
    </xdr:to>
    <xdr:pic>
      <xdr:nvPicPr>
        <xdr:cNvPr id="5" name="図 7" descr="明太子の胡麻油漬け②.JPG"/>
        <xdr:cNvPicPr preferRelativeResize="1">
          <a:picLocks noChangeAspect="1"/>
        </xdr:cNvPicPr>
      </xdr:nvPicPr>
      <xdr:blipFill>
        <a:blip r:embed="rId3"/>
        <a:stretch>
          <a:fillRect/>
        </a:stretch>
      </xdr:blipFill>
      <xdr:spPr>
        <a:xfrm>
          <a:off x="1752600" y="3543300"/>
          <a:ext cx="3086100" cy="500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49</xdr:col>
      <xdr:colOff>28575</xdr:colOff>
      <xdr:row>1</xdr:row>
      <xdr:rowOff>152400</xdr:rowOff>
    </xdr:to>
    <xdr:sp>
      <xdr:nvSpPr>
        <xdr:cNvPr id="1" name="正方形/長方形 1"/>
        <xdr:cNvSpPr>
          <a:spLocks/>
        </xdr:cNvSpPr>
      </xdr:nvSpPr>
      <xdr:spPr>
        <a:xfrm>
          <a:off x="28575" y="28575"/>
          <a:ext cx="19964400" cy="295275"/>
        </a:xfrm>
        <a:prstGeom prst="rect">
          <a:avLst/>
        </a:prstGeom>
        <a:solidFill>
          <a:srgbClr val="FFC000"/>
        </a:solidFill>
        <a:ln w="25400" cmpd="sng">
          <a:solidFill>
            <a:srgbClr val="FFC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栄養成分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88"/>
  <sheetViews>
    <sheetView tabSelected="1" view="pageBreakPreview" zoomScaleSheetLayoutView="100" zoomScalePageLayoutView="0" workbookViewId="0" topLeftCell="A1">
      <selection activeCell="A1" sqref="A1:U3"/>
    </sheetView>
  </sheetViews>
  <sheetFormatPr defaultColWidth="5.625" defaultRowHeight="12.75" customHeight="1"/>
  <cols>
    <col min="1" max="5" width="5.75390625" style="1" customWidth="1"/>
    <col min="6" max="6" width="6.75390625" style="1" customWidth="1"/>
    <col min="7" max="16" width="5.75390625" style="1" customWidth="1"/>
    <col min="17" max="18" width="5.75390625" style="37" customWidth="1"/>
    <col min="19" max="20" width="5.75390625" style="1" customWidth="1"/>
    <col min="21" max="21" width="5.625" style="1" customWidth="1"/>
    <col min="22" max="16384" width="5.625" style="1" customWidth="1"/>
  </cols>
  <sheetData>
    <row r="1" spans="1:21" ht="12.75" customHeight="1">
      <c r="A1" s="146" t="s">
        <v>173</v>
      </c>
      <c r="B1" s="146"/>
      <c r="C1" s="146"/>
      <c r="D1" s="146"/>
      <c r="E1" s="146"/>
      <c r="F1" s="146"/>
      <c r="G1" s="146"/>
      <c r="H1" s="146"/>
      <c r="I1" s="146"/>
      <c r="J1" s="146"/>
      <c r="K1" s="146"/>
      <c r="L1" s="146"/>
      <c r="M1" s="146"/>
      <c r="N1" s="146"/>
      <c r="O1" s="146"/>
      <c r="P1" s="146"/>
      <c r="Q1" s="146"/>
      <c r="R1" s="146"/>
      <c r="S1" s="146"/>
      <c r="T1" s="146"/>
      <c r="U1" s="146"/>
    </row>
    <row r="2" spans="1:21" ht="12.75" customHeight="1">
      <c r="A2" s="146"/>
      <c r="B2" s="146"/>
      <c r="C2" s="146"/>
      <c r="D2" s="146"/>
      <c r="E2" s="146"/>
      <c r="F2" s="146"/>
      <c r="G2" s="146"/>
      <c r="H2" s="146"/>
      <c r="I2" s="146"/>
      <c r="J2" s="146"/>
      <c r="K2" s="146"/>
      <c r="L2" s="146"/>
      <c r="M2" s="146"/>
      <c r="N2" s="146"/>
      <c r="O2" s="146"/>
      <c r="P2" s="146"/>
      <c r="Q2" s="146"/>
      <c r="R2" s="146"/>
      <c r="S2" s="146"/>
      <c r="T2" s="146"/>
      <c r="U2" s="146"/>
    </row>
    <row r="3" spans="1:21" ht="12.75" customHeight="1" thickBot="1">
      <c r="A3" s="147"/>
      <c r="B3" s="147"/>
      <c r="C3" s="147"/>
      <c r="D3" s="147"/>
      <c r="E3" s="147"/>
      <c r="F3" s="147"/>
      <c r="G3" s="147"/>
      <c r="H3" s="147"/>
      <c r="I3" s="147"/>
      <c r="J3" s="147"/>
      <c r="K3" s="147"/>
      <c r="L3" s="147"/>
      <c r="M3" s="147"/>
      <c r="N3" s="147"/>
      <c r="O3" s="147"/>
      <c r="P3" s="147"/>
      <c r="Q3" s="147"/>
      <c r="R3" s="147"/>
      <c r="S3" s="147"/>
      <c r="T3" s="147"/>
      <c r="U3" s="148"/>
    </row>
    <row r="4" spans="1:21" ht="12.75" customHeight="1" thickBot="1">
      <c r="A4" s="149" t="s">
        <v>70</v>
      </c>
      <c r="B4" s="150"/>
      <c r="C4" s="150"/>
      <c r="D4" s="151"/>
      <c r="E4" s="149" t="s">
        <v>68</v>
      </c>
      <c r="F4" s="150"/>
      <c r="G4" s="150"/>
      <c r="H4" s="150"/>
      <c r="I4" s="150"/>
      <c r="J4" s="150"/>
      <c r="K4" s="150"/>
      <c r="L4" s="150"/>
      <c r="M4" s="150"/>
      <c r="N4" s="150"/>
      <c r="O4" s="150"/>
      <c r="P4" s="150"/>
      <c r="Q4" s="150"/>
      <c r="R4" s="150"/>
      <c r="S4" s="150"/>
      <c r="T4" s="151"/>
      <c r="U4" s="2"/>
    </row>
    <row r="5" spans="1:20" ht="12.75" customHeight="1" thickTop="1">
      <c r="A5" s="219" t="s">
        <v>152</v>
      </c>
      <c r="B5" s="220"/>
      <c r="C5" s="220"/>
      <c r="D5" s="221"/>
      <c r="E5" s="225" t="s">
        <v>186</v>
      </c>
      <c r="F5" s="226"/>
      <c r="G5" s="226"/>
      <c r="H5" s="226"/>
      <c r="I5" s="226"/>
      <c r="J5" s="226"/>
      <c r="K5" s="226"/>
      <c r="L5" s="226"/>
      <c r="M5" s="226"/>
      <c r="N5" s="226"/>
      <c r="O5" s="226"/>
      <c r="P5" s="226"/>
      <c r="Q5" s="226"/>
      <c r="R5" s="226"/>
      <c r="S5" s="226"/>
      <c r="T5" s="227"/>
    </row>
    <row r="6" spans="1:20" ht="12.75" customHeight="1" thickBot="1">
      <c r="A6" s="222"/>
      <c r="B6" s="223"/>
      <c r="C6" s="223"/>
      <c r="D6" s="224"/>
      <c r="E6" s="228"/>
      <c r="F6" s="229"/>
      <c r="G6" s="229"/>
      <c r="H6" s="229"/>
      <c r="I6" s="229"/>
      <c r="J6" s="229"/>
      <c r="K6" s="229"/>
      <c r="L6" s="229"/>
      <c r="M6" s="229"/>
      <c r="N6" s="229"/>
      <c r="O6" s="229"/>
      <c r="P6" s="229"/>
      <c r="Q6" s="229"/>
      <c r="R6" s="229"/>
      <c r="S6" s="229"/>
      <c r="T6" s="230"/>
    </row>
    <row r="7" spans="1:21" ht="12.75" customHeight="1" thickBot="1">
      <c r="A7" s="149" t="s">
        <v>67</v>
      </c>
      <c r="B7" s="150"/>
      <c r="C7" s="150"/>
      <c r="D7" s="150"/>
      <c r="E7" s="150"/>
      <c r="F7" s="150"/>
      <c r="G7" s="150"/>
      <c r="H7" s="151"/>
      <c r="I7" s="149" t="s">
        <v>0</v>
      </c>
      <c r="J7" s="150"/>
      <c r="K7" s="150"/>
      <c r="L7" s="150"/>
      <c r="M7" s="150"/>
      <c r="N7" s="150"/>
      <c r="O7" s="150"/>
      <c r="P7" s="150"/>
      <c r="Q7" s="150"/>
      <c r="R7" s="151"/>
      <c r="S7" s="112" t="s">
        <v>177</v>
      </c>
      <c r="T7" s="113"/>
      <c r="U7" s="113"/>
    </row>
    <row r="8" spans="1:21" ht="12.75" customHeight="1" thickTop="1">
      <c r="A8" s="3" t="s">
        <v>1</v>
      </c>
      <c r="B8" s="4" t="s">
        <v>2</v>
      </c>
      <c r="C8" s="5" t="s">
        <v>3</v>
      </c>
      <c r="D8" s="5" t="s">
        <v>4</v>
      </c>
      <c r="E8" s="6" t="s">
        <v>5</v>
      </c>
      <c r="F8" s="6" t="s">
        <v>6</v>
      </c>
      <c r="G8" s="6" t="s">
        <v>7</v>
      </c>
      <c r="H8" s="7" t="s">
        <v>8</v>
      </c>
      <c r="I8" s="59" t="s">
        <v>9</v>
      </c>
      <c r="J8" s="60" t="s">
        <v>10</v>
      </c>
      <c r="K8" s="60" t="s">
        <v>11</v>
      </c>
      <c r="L8" s="60" t="s">
        <v>12</v>
      </c>
      <c r="M8" s="61" t="s">
        <v>13</v>
      </c>
      <c r="N8" s="61" t="s">
        <v>14</v>
      </c>
      <c r="O8" s="61" t="s">
        <v>15</v>
      </c>
      <c r="P8" s="62" t="s">
        <v>16</v>
      </c>
      <c r="Q8" s="154" t="s">
        <v>17</v>
      </c>
      <c r="R8" s="155"/>
      <c r="S8" s="114" t="s">
        <v>178</v>
      </c>
      <c r="T8" s="113"/>
      <c r="U8" s="113"/>
    </row>
    <row r="9" spans="1:21" ht="12.75" customHeight="1" thickBot="1">
      <c r="A9" s="66">
        <v>2.2281</v>
      </c>
      <c r="B9" s="65">
        <v>5.468299999999999</v>
      </c>
      <c r="C9" s="65">
        <v>8.592500000000001</v>
      </c>
      <c r="D9" s="67">
        <v>46.97082</v>
      </c>
      <c r="E9" s="65">
        <v>1.2510801500000002</v>
      </c>
      <c r="F9" s="65">
        <v>0.34169999999999995</v>
      </c>
      <c r="G9" s="65">
        <v>3.231</v>
      </c>
      <c r="H9" s="68">
        <v>127.72</v>
      </c>
      <c r="I9" s="14"/>
      <c r="J9" s="19" t="s">
        <v>69</v>
      </c>
      <c r="K9" s="14"/>
      <c r="L9" s="14"/>
      <c r="M9" s="14"/>
      <c r="N9" s="14"/>
      <c r="O9" s="14"/>
      <c r="P9" s="69" t="s">
        <v>144</v>
      </c>
      <c r="Q9" s="156"/>
      <c r="R9" s="157"/>
      <c r="S9" s="114"/>
      <c r="T9" s="113"/>
      <c r="U9" s="113"/>
    </row>
    <row r="10" spans="1:20" ht="12.75" customHeight="1" thickBot="1">
      <c r="A10" s="149" t="s">
        <v>138</v>
      </c>
      <c r="B10" s="150"/>
      <c r="C10" s="150"/>
      <c r="D10" s="151"/>
      <c r="E10" s="149" t="s">
        <v>18</v>
      </c>
      <c r="F10" s="150"/>
      <c r="G10" s="150"/>
      <c r="H10" s="151"/>
      <c r="I10" s="150" t="s">
        <v>19</v>
      </c>
      <c r="J10" s="150"/>
      <c r="K10" s="150"/>
      <c r="L10" s="151"/>
      <c r="M10" s="149" t="s">
        <v>20</v>
      </c>
      <c r="N10" s="150"/>
      <c r="O10" s="150"/>
      <c r="P10" s="151"/>
      <c r="Q10" s="233" t="s">
        <v>21</v>
      </c>
      <c r="R10" s="234"/>
      <c r="S10" s="234"/>
      <c r="T10" s="235"/>
    </row>
    <row r="11" spans="1:20" ht="12.75" customHeight="1" thickTop="1">
      <c r="A11" s="259">
        <f>$R$88</f>
        <v>175.16703703703706</v>
      </c>
      <c r="B11" s="260"/>
      <c r="C11" s="260"/>
      <c r="D11" s="261"/>
      <c r="E11" s="179">
        <v>600</v>
      </c>
      <c r="F11" s="180"/>
      <c r="G11" s="180"/>
      <c r="H11" s="181"/>
      <c r="I11" s="265">
        <f>$A11/$E11</f>
        <v>0.2919450617283951</v>
      </c>
      <c r="J11" s="265"/>
      <c r="K11" s="265"/>
      <c r="L11" s="266"/>
      <c r="M11" s="161">
        <v>93.06099999999999</v>
      </c>
      <c r="N11" s="162"/>
      <c r="O11" s="162"/>
      <c r="P11" s="163"/>
      <c r="Q11" s="11" t="s">
        <v>22</v>
      </c>
      <c r="R11" s="12" t="s">
        <v>23</v>
      </c>
      <c r="S11" s="4" t="s">
        <v>24</v>
      </c>
      <c r="T11" s="7" t="s">
        <v>25</v>
      </c>
    </row>
    <row r="12" spans="1:20" ht="12.75" customHeight="1" thickBot="1">
      <c r="A12" s="262"/>
      <c r="B12" s="263"/>
      <c r="C12" s="263"/>
      <c r="D12" s="264"/>
      <c r="E12" s="182"/>
      <c r="F12" s="183"/>
      <c r="G12" s="183"/>
      <c r="H12" s="184"/>
      <c r="I12" s="267"/>
      <c r="J12" s="267"/>
      <c r="K12" s="267"/>
      <c r="L12" s="268"/>
      <c r="M12" s="164"/>
      <c r="N12" s="165"/>
      <c r="O12" s="165"/>
      <c r="P12" s="166"/>
      <c r="Q12" s="105"/>
      <c r="R12" s="13"/>
      <c r="S12" s="13"/>
      <c r="T12" s="104" t="s">
        <v>141</v>
      </c>
    </row>
    <row r="13" spans="1:20" ht="12.75" customHeight="1" thickBot="1">
      <c r="A13" s="158" t="s">
        <v>26</v>
      </c>
      <c r="B13" s="159"/>
      <c r="C13" s="159"/>
      <c r="D13" s="159"/>
      <c r="E13" s="159"/>
      <c r="F13" s="159"/>
      <c r="G13" s="159"/>
      <c r="H13" s="159"/>
      <c r="I13" s="159"/>
      <c r="J13" s="159"/>
      <c r="K13" s="159"/>
      <c r="L13" s="159"/>
      <c r="M13" s="160"/>
      <c r="N13" s="169" t="s">
        <v>145</v>
      </c>
      <c r="O13" s="170"/>
      <c r="P13" s="170"/>
      <c r="Q13" s="171"/>
      <c r="R13" s="171"/>
      <c r="S13" s="171"/>
      <c r="T13" s="172"/>
    </row>
    <row r="14" spans="1:20" ht="12.75" customHeight="1" thickBot="1">
      <c r="A14" s="176" t="s">
        <v>27</v>
      </c>
      <c r="B14" s="177"/>
      <c r="C14" s="177"/>
      <c r="D14" s="177"/>
      <c r="E14" s="177"/>
      <c r="F14" s="177"/>
      <c r="G14" s="177"/>
      <c r="H14" s="177"/>
      <c r="I14" s="178"/>
      <c r="J14" s="152" t="s">
        <v>28</v>
      </c>
      <c r="K14" s="153"/>
      <c r="L14" s="185" t="s">
        <v>29</v>
      </c>
      <c r="M14" s="186"/>
      <c r="N14" s="173"/>
      <c r="O14" s="174"/>
      <c r="P14" s="174"/>
      <c r="Q14" s="174"/>
      <c r="R14" s="174"/>
      <c r="S14" s="174"/>
      <c r="T14" s="175"/>
    </row>
    <row r="15" spans="1:20" ht="19.5" customHeight="1" thickTop="1">
      <c r="A15" s="11" t="s">
        <v>163</v>
      </c>
      <c r="B15" s="12" t="s">
        <v>146</v>
      </c>
      <c r="C15" s="4" t="s">
        <v>164</v>
      </c>
      <c r="D15" s="6" t="s">
        <v>30</v>
      </c>
      <c r="E15" s="5" t="s">
        <v>153</v>
      </c>
      <c r="F15" s="6" t="s">
        <v>154</v>
      </c>
      <c r="G15" s="15" t="s">
        <v>155</v>
      </c>
      <c r="H15" s="6" t="s">
        <v>31</v>
      </c>
      <c r="I15" s="7" t="s">
        <v>32</v>
      </c>
      <c r="J15" s="16" t="s">
        <v>33</v>
      </c>
      <c r="K15" s="7" t="s">
        <v>28</v>
      </c>
      <c r="L15" s="17" t="s">
        <v>34</v>
      </c>
      <c r="M15" s="18" t="s">
        <v>35</v>
      </c>
      <c r="N15" s="11" t="s">
        <v>36</v>
      </c>
      <c r="O15" s="12" t="s">
        <v>37</v>
      </c>
      <c r="P15" s="4" t="s">
        <v>38</v>
      </c>
      <c r="Q15" s="6" t="s">
        <v>39</v>
      </c>
      <c r="R15" s="4" t="s">
        <v>156</v>
      </c>
      <c r="S15" s="4" t="s">
        <v>157</v>
      </c>
      <c r="T15" s="7" t="s">
        <v>16</v>
      </c>
    </row>
    <row r="16" spans="1:20" ht="12.75" customHeight="1" thickBot="1">
      <c r="A16" s="14" t="s">
        <v>69</v>
      </c>
      <c r="B16" s="19"/>
      <c r="C16" s="13"/>
      <c r="D16" s="19"/>
      <c r="E16" s="14"/>
      <c r="F16" s="9"/>
      <c r="G16" s="9"/>
      <c r="H16" s="19"/>
      <c r="I16" s="10"/>
      <c r="J16" s="19"/>
      <c r="K16" s="19"/>
      <c r="L16" s="63"/>
      <c r="M16" s="64"/>
      <c r="N16" s="19" t="s">
        <v>69</v>
      </c>
      <c r="O16" s="19"/>
      <c r="P16" s="19"/>
      <c r="Q16" s="19" t="s">
        <v>69</v>
      </c>
      <c r="R16" s="19"/>
      <c r="S16" s="14"/>
      <c r="T16" s="10"/>
    </row>
    <row r="17" spans="1:18" ht="12.75" customHeight="1" thickBot="1">
      <c r="A17" s="149" t="s">
        <v>40</v>
      </c>
      <c r="B17" s="150"/>
      <c r="C17" s="150"/>
      <c r="D17" s="150"/>
      <c r="E17" s="150"/>
      <c r="F17" s="150"/>
      <c r="G17" s="150"/>
      <c r="H17" s="150"/>
      <c r="I17" s="151"/>
      <c r="J17" s="149" t="s">
        <v>158</v>
      </c>
      <c r="K17" s="150"/>
      <c r="L17" s="150"/>
      <c r="M17" s="150"/>
      <c r="N17" s="150"/>
      <c r="O17" s="150"/>
      <c r="P17" s="150"/>
      <c r="Q17" s="150"/>
      <c r="R17" s="151"/>
    </row>
    <row r="18" spans="1:18" ht="30" thickTop="1">
      <c r="A18" s="11" t="s">
        <v>41</v>
      </c>
      <c r="B18" s="12" t="s">
        <v>42</v>
      </c>
      <c r="C18" s="4" t="s">
        <v>43</v>
      </c>
      <c r="D18" s="6" t="s">
        <v>44</v>
      </c>
      <c r="E18" s="4" t="s">
        <v>45</v>
      </c>
      <c r="F18" s="5" t="s">
        <v>46</v>
      </c>
      <c r="G18" s="6" t="s">
        <v>47</v>
      </c>
      <c r="H18" s="15" t="s">
        <v>48</v>
      </c>
      <c r="I18" s="7" t="s">
        <v>16</v>
      </c>
      <c r="J18" s="11" t="s">
        <v>49</v>
      </c>
      <c r="K18" s="12" t="s">
        <v>50</v>
      </c>
      <c r="L18" s="4" t="s">
        <v>51</v>
      </c>
      <c r="M18" s="6" t="s">
        <v>52</v>
      </c>
      <c r="N18" s="4" t="s">
        <v>53</v>
      </c>
      <c r="O18" s="4" t="s">
        <v>54</v>
      </c>
      <c r="P18" s="6" t="s">
        <v>55</v>
      </c>
      <c r="Q18" s="6" t="s">
        <v>56</v>
      </c>
      <c r="R18" s="8" t="s">
        <v>16</v>
      </c>
    </row>
    <row r="19" spans="1:18" ht="12.75" customHeight="1" thickBot="1">
      <c r="A19" s="14"/>
      <c r="B19" s="14"/>
      <c r="C19" s="14"/>
      <c r="D19" s="14"/>
      <c r="E19" s="14"/>
      <c r="F19" s="14"/>
      <c r="G19" s="14"/>
      <c r="H19" s="9"/>
      <c r="I19" s="10" t="s">
        <v>159</v>
      </c>
      <c r="J19" s="14"/>
      <c r="K19" s="14"/>
      <c r="L19" s="14" t="s">
        <v>69</v>
      </c>
      <c r="M19" s="14"/>
      <c r="N19" s="14"/>
      <c r="O19" s="14"/>
      <c r="P19" s="14"/>
      <c r="Q19" s="9"/>
      <c r="R19" s="10"/>
    </row>
    <row r="20" spans="17:18" ht="12.75" customHeight="1">
      <c r="Q20" s="1"/>
      <c r="R20" s="1"/>
    </row>
    <row r="21" spans="1:21" ht="12.75" customHeight="1">
      <c r="A21" s="20"/>
      <c r="B21" s="20"/>
      <c r="C21" s="21"/>
      <c r="D21" s="20"/>
      <c r="E21" s="20"/>
      <c r="F21" s="20"/>
      <c r="G21" s="22"/>
      <c r="H21" s="22"/>
      <c r="I21" s="22"/>
      <c r="J21" s="23"/>
      <c r="K21" s="23"/>
      <c r="L21" s="23"/>
      <c r="M21" s="20"/>
      <c r="N21" s="20"/>
      <c r="O21" s="20"/>
      <c r="P21" s="22"/>
      <c r="Q21" s="22"/>
      <c r="R21" s="22"/>
      <c r="S21" s="23"/>
      <c r="T21" s="23"/>
      <c r="U21" s="23"/>
    </row>
    <row r="22" spans="1:21" ht="12.75" customHeight="1">
      <c r="A22" s="24"/>
      <c r="B22" s="24"/>
      <c r="C22" s="24"/>
      <c r="D22" s="24"/>
      <c r="E22" s="25"/>
      <c r="F22" s="25"/>
      <c r="G22" s="25"/>
      <c r="H22" s="25"/>
      <c r="I22" s="25"/>
      <c r="J22" s="26"/>
      <c r="K22" s="26"/>
      <c r="L22" s="26"/>
      <c r="M22" s="26"/>
      <c r="N22" s="26"/>
      <c r="O22" s="26"/>
      <c r="P22" s="27"/>
      <c r="Q22" s="27"/>
      <c r="R22" s="27"/>
      <c r="S22" s="28"/>
      <c r="T22" s="28"/>
      <c r="U22" s="28"/>
    </row>
    <row r="23" spans="1:21" ht="12.75" customHeight="1">
      <c r="A23" s="29"/>
      <c r="B23" s="29"/>
      <c r="C23" s="29"/>
      <c r="D23" s="29"/>
      <c r="E23" s="29"/>
      <c r="F23" s="29"/>
      <c r="G23" s="30"/>
      <c r="H23" s="30"/>
      <c r="I23" s="31"/>
      <c r="J23" s="25"/>
      <c r="K23" s="25"/>
      <c r="L23" s="25"/>
      <c r="M23" s="25"/>
      <c r="N23" s="25"/>
      <c r="O23" s="25"/>
      <c r="P23" s="25"/>
      <c r="Q23" s="25"/>
      <c r="R23" s="32"/>
      <c r="S23" s="24"/>
      <c r="T23" s="24"/>
      <c r="U23" s="24"/>
    </row>
    <row r="24" spans="1:21" ht="12.75" customHeight="1">
      <c r="A24" s="29"/>
      <c r="B24" s="29"/>
      <c r="C24" s="29"/>
      <c r="D24" s="29"/>
      <c r="E24" s="29"/>
      <c r="F24" s="29"/>
      <c r="G24" s="30"/>
      <c r="H24" s="30"/>
      <c r="I24" s="31"/>
      <c r="J24" s="33"/>
      <c r="K24" s="33"/>
      <c r="L24" s="29"/>
      <c r="M24" s="29"/>
      <c r="N24" s="29"/>
      <c r="O24" s="29"/>
      <c r="P24" s="29"/>
      <c r="Q24" s="30"/>
      <c r="R24" s="30"/>
      <c r="S24" s="31"/>
      <c r="T24" s="33"/>
      <c r="U24" s="31"/>
    </row>
    <row r="25" spans="1:21" ht="12.75" customHeight="1">
      <c r="A25" s="29"/>
      <c r="B25" s="29"/>
      <c r="C25" s="29"/>
      <c r="D25" s="29"/>
      <c r="E25" s="29"/>
      <c r="F25" s="29"/>
      <c r="G25" s="30"/>
      <c r="H25" s="30"/>
      <c r="I25" s="31"/>
      <c r="J25" s="33"/>
      <c r="K25" s="33"/>
      <c r="L25" s="29"/>
      <c r="M25" s="29"/>
      <c r="N25" s="29"/>
      <c r="O25" s="29"/>
      <c r="P25" s="29"/>
      <c r="Q25" s="30"/>
      <c r="R25" s="30"/>
      <c r="S25" s="31"/>
      <c r="T25" s="33"/>
      <c r="U25" s="31"/>
    </row>
    <row r="26" spans="1:21" ht="12.75" customHeight="1">
      <c r="A26" s="29"/>
      <c r="B26" s="29"/>
      <c r="C26" s="29"/>
      <c r="D26" s="29"/>
      <c r="E26" s="29"/>
      <c r="F26" s="29"/>
      <c r="G26" s="30"/>
      <c r="H26" s="30"/>
      <c r="I26" s="31"/>
      <c r="J26" s="33"/>
      <c r="K26" s="33"/>
      <c r="L26" s="29"/>
      <c r="M26" s="29"/>
      <c r="N26" s="29"/>
      <c r="O26" s="29"/>
      <c r="P26" s="29"/>
      <c r="Q26" s="30"/>
      <c r="R26" s="30"/>
      <c r="S26" s="31"/>
      <c r="T26" s="33"/>
      <c r="U26" s="31"/>
    </row>
    <row r="27" spans="1:21" ht="12.75" customHeight="1">
      <c r="A27" s="29"/>
      <c r="B27" s="29"/>
      <c r="C27" s="29"/>
      <c r="D27" s="29"/>
      <c r="E27" s="29"/>
      <c r="F27" s="29"/>
      <c r="G27" s="30"/>
      <c r="H27" s="30"/>
      <c r="I27" s="31"/>
      <c r="J27" s="31"/>
      <c r="K27" s="31"/>
      <c r="L27" s="29"/>
      <c r="M27" s="29"/>
      <c r="N27" s="29"/>
      <c r="O27" s="29"/>
      <c r="P27" s="29"/>
      <c r="Q27" s="30"/>
      <c r="R27" s="30"/>
      <c r="S27" s="31"/>
      <c r="T27" s="31"/>
      <c r="U27" s="31"/>
    </row>
    <row r="28" spans="1:21" ht="12.75" customHeight="1">
      <c r="A28" s="29"/>
      <c r="B28" s="29"/>
      <c r="C28" s="29"/>
      <c r="D28" s="29"/>
      <c r="E28" s="29"/>
      <c r="F28" s="29"/>
      <c r="G28" s="30"/>
      <c r="H28" s="30"/>
      <c r="I28" s="31"/>
      <c r="J28" s="31"/>
      <c r="K28" s="31"/>
      <c r="L28" s="29"/>
      <c r="M28" s="29"/>
      <c r="N28" s="29"/>
      <c r="O28" s="29"/>
      <c r="P28" s="29"/>
      <c r="Q28" s="30"/>
      <c r="R28" s="30"/>
      <c r="S28" s="31"/>
      <c r="T28" s="31"/>
      <c r="U28" s="31"/>
    </row>
    <row r="29" spans="1:21" ht="12.75" customHeight="1">
      <c r="A29" s="29"/>
      <c r="B29" s="29"/>
      <c r="C29" s="29"/>
      <c r="D29" s="29"/>
      <c r="E29" s="29"/>
      <c r="F29" s="29"/>
      <c r="G29" s="30"/>
      <c r="H29" s="30"/>
      <c r="I29" s="31"/>
      <c r="J29" s="31"/>
      <c r="K29" s="31"/>
      <c r="L29" s="29"/>
      <c r="M29" s="29"/>
      <c r="N29" s="29"/>
      <c r="O29" s="29"/>
      <c r="P29" s="29"/>
      <c r="Q29" s="30"/>
      <c r="R29" s="30"/>
      <c r="S29" s="31"/>
      <c r="T29" s="31"/>
      <c r="U29" s="31"/>
    </row>
    <row r="30" spans="1:21" ht="12.75" customHeight="1">
      <c r="A30" s="29"/>
      <c r="B30" s="29"/>
      <c r="C30" s="29"/>
      <c r="D30" s="29"/>
      <c r="E30" s="29"/>
      <c r="F30" s="29"/>
      <c r="G30" s="30"/>
      <c r="H30" s="30"/>
      <c r="I30" s="31"/>
      <c r="J30" s="31"/>
      <c r="K30" s="31"/>
      <c r="L30" s="29"/>
      <c r="M30" s="29"/>
      <c r="N30" s="29"/>
      <c r="O30" s="29"/>
      <c r="P30" s="29"/>
      <c r="Q30" s="30"/>
      <c r="R30" s="30"/>
      <c r="S30" s="31"/>
      <c r="T30" s="31"/>
      <c r="U30" s="31"/>
    </row>
    <row r="31" spans="1:21" ht="12.75" customHeight="1">
      <c r="A31" s="29"/>
      <c r="B31" s="29"/>
      <c r="C31" s="29"/>
      <c r="D31" s="29"/>
      <c r="E31" s="29"/>
      <c r="F31" s="29"/>
      <c r="G31" s="30"/>
      <c r="H31" s="30"/>
      <c r="I31" s="31"/>
      <c r="J31" s="31"/>
      <c r="K31" s="31"/>
      <c r="L31" s="29"/>
      <c r="M31" s="29"/>
      <c r="N31" s="29"/>
      <c r="O31" s="29"/>
      <c r="P31" s="29"/>
      <c r="Q31" s="30"/>
      <c r="R31" s="30"/>
      <c r="S31" s="31"/>
      <c r="T31" s="31"/>
      <c r="U31" s="31"/>
    </row>
    <row r="32" spans="1:21" ht="12.75" customHeight="1">
      <c r="A32" s="29"/>
      <c r="B32" s="29"/>
      <c r="C32" s="29"/>
      <c r="D32" s="29"/>
      <c r="E32" s="29"/>
      <c r="F32" s="29"/>
      <c r="G32" s="30"/>
      <c r="H32" s="30"/>
      <c r="I32" s="31"/>
      <c r="J32" s="31"/>
      <c r="K32" s="31"/>
      <c r="L32" s="29"/>
      <c r="M32" s="29"/>
      <c r="N32" s="29"/>
      <c r="O32" s="29"/>
      <c r="P32" s="29"/>
      <c r="Q32" s="30"/>
      <c r="R32" s="30"/>
      <c r="S32" s="31"/>
      <c r="T32" s="31"/>
      <c r="U32" s="31"/>
    </row>
    <row r="33" spans="1:21" ht="12.75" customHeight="1">
      <c r="A33" s="29"/>
      <c r="B33" s="29"/>
      <c r="C33" s="29"/>
      <c r="D33" s="29"/>
      <c r="E33" s="29"/>
      <c r="F33" s="29"/>
      <c r="G33" s="30"/>
      <c r="H33" s="30"/>
      <c r="I33" s="31"/>
      <c r="J33" s="31"/>
      <c r="K33" s="31"/>
      <c r="L33" s="29"/>
      <c r="M33" s="29"/>
      <c r="N33" s="29"/>
      <c r="O33" s="29"/>
      <c r="P33" s="29"/>
      <c r="Q33" s="30"/>
      <c r="R33" s="30"/>
      <c r="S33" s="31"/>
      <c r="T33" s="31"/>
      <c r="U33" s="31"/>
    </row>
    <row r="34" spans="1:21" ht="12.75" customHeight="1">
      <c r="A34" s="29"/>
      <c r="B34" s="29"/>
      <c r="C34" s="29"/>
      <c r="D34" s="29"/>
      <c r="E34" s="29"/>
      <c r="F34" s="29"/>
      <c r="G34" s="30"/>
      <c r="H34" s="30"/>
      <c r="I34" s="31"/>
      <c r="J34" s="31"/>
      <c r="K34" s="31"/>
      <c r="L34" s="29"/>
      <c r="M34" s="29"/>
      <c r="N34" s="29"/>
      <c r="O34" s="29"/>
      <c r="P34" s="29"/>
      <c r="Q34" s="30"/>
      <c r="R34" s="30"/>
      <c r="S34" s="31"/>
      <c r="T34" s="31"/>
      <c r="U34" s="31"/>
    </row>
    <row r="35" spans="1:21" ht="12.75" customHeight="1">
      <c r="A35" s="29"/>
      <c r="B35" s="29"/>
      <c r="C35" s="29"/>
      <c r="D35" s="29"/>
      <c r="E35" s="29"/>
      <c r="F35" s="29"/>
      <c r="G35" s="34"/>
      <c r="H35" s="34"/>
      <c r="I35" s="34"/>
      <c r="J35" s="31"/>
      <c r="K35" s="31"/>
      <c r="L35" s="29"/>
      <c r="M35" s="29"/>
      <c r="N35" s="29"/>
      <c r="O35" s="29"/>
      <c r="P35" s="29"/>
      <c r="Q35" s="30"/>
      <c r="R35" s="30"/>
      <c r="S35" s="31"/>
      <c r="T35" s="31"/>
      <c r="U35" s="31"/>
    </row>
    <row r="36" spans="1:21" ht="12.75" customHeight="1">
      <c r="A36" s="29"/>
      <c r="B36" s="29"/>
      <c r="C36" s="29"/>
      <c r="D36" s="29"/>
      <c r="E36" s="29"/>
      <c r="F36" s="29"/>
      <c r="G36" s="35"/>
      <c r="H36" s="35"/>
      <c r="I36" s="34"/>
      <c r="J36" s="34"/>
      <c r="K36" s="34"/>
      <c r="L36" s="29"/>
      <c r="M36" s="29"/>
      <c r="N36" s="29"/>
      <c r="O36" s="29"/>
      <c r="P36" s="29"/>
      <c r="Q36" s="34"/>
      <c r="R36" s="34"/>
      <c r="S36" s="34"/>
      <c r="T36" s="34"/>
      <c r="U36" s="34"/>
    </row>
    <row r="37" spans="1:21" ht="12.75" customHeight="1">
      <c r="A37" s="29"/>
      <c r="B37" s="29"/>
      <c r="C37" s="29"/>
      <c r="D37" s="29"/>
      <c r="E37" s="29"/>
      <c r="F37" s="29"/>
      <c r="G37" s="35"/>
      <c r="H37" s="35"/>
      <c r="I37" s="36"/>
      <c r="J37" s="34"/>
      <c r="K37" s="34"/>
      <c r="L37" s="29"/>
      <c r="M37" s="29"/>
      <c r="N37" s="29"/>
      <c r="O37" s="29"/>
      <c r="P37" s="29"/>
      <c r="Q37" s="35"/>
      <c r="R37" s="35"/>
      <c r="S37" s="34"/>
      <c r="T37" s="34"/>
      <c r="U37" s="34"/>
    </row>
    <row r="38" spans="1:21" ht="12.75" customHeight="1">
      <c r="A38" s="29"/>
      <c r="B38" s="29"/>
      <c r="C38" s="29"/>
      <c r="D38" s="29"/>
      <c r="E38" s="232"/>
      <c r="F38" s="232"/>
      <c r="G38" s="232"/>
      <c r="H38" s="35"/>
      <c r="I38" s="34"/>
      <c r="J38" s="36"/>
      <c r="K38" s="36"/>
      <c r="L38" s="29"/>
      <c r="M38" s="29"/>
      <c r="N38" s="29"/>
      <c r="O38" s="29"/>
      <c r="P38" s="29"/>
      <c r="Q38" s="35"/>
      <c r="R38" s="35"/>
      <c r="S38" s="36"/>
      <c r="T38" s="36"/>
      <c r="U38" s="36"/>
    </row>
    <row r="39" spans="1:21" ht="12.75" customHeight="1">
      <c r="A39" s="29"/>
      <c r="B39" s="29"/>
      <c r="C39" s="29"/>
      <c r="D39" s="29"/>
      <c r="E39" s="29"/>
      <c r="F39" s="29"/>
      <c r="G39" s="35"/>
      <c r="H39" s="35"/>
      <c r="I39" s="34"/>
      <c r="J39" s="34"/>
      <c r="K39" s="34"/>
      <c r="L39" s="29"/>
      <c r="M39" s="29"/>
      <c r="N39" s="29"/>
      <c r="O39" s="29"/>
      <c r="P39" s="29"/>
      <c r="Q39" s="29"/>
      <c r="R39" s="35"/>
      <c r="S39" s="34"/>
      <c r="T39" s="34"/>
      <c r="U39" s="34"/>
    </row>
    <row r="40" spans="1:21" ht="12.75" customHeight="1">
      <c r="A40" s="29"/>
      <c r="B40" s="29"/>
      <c r="C40" s="29"/>
      <c r="D40" s="29"/>
      <c r="E40" s="29"/>
      <c r="F40" s="29"/>
      <c r="G40" s="35"/>
      <c r="H40" s="35"/>
      <c r="I40" s="34"/>
      <c r="J40" s="34"/>
      <c r="K40" s="34"/>
      <c r="L40" s="29"/>
      <c r="M40" s="29"/>
      <c r="N40" s="29"/>
      <c r="O40" s="29"/>
      <c r="P40" s="29"/>
      <c r="Q40" s="35"/>
      <c r="R40" s="35"/>
      <c r="S40" s="34"/>
      <c r="T40" s="34"/>
      <c r="U40" s="34"/>
    </row>
    <row r="41" spans="1:21" ht="12.75" customHeight="1">
      <c r="A41" s="29"/>
      <c r="B41" s="29"/>
      <c r="C41" s="29"/>
      <c r="D41" s="29"/>
      <c r="E41" s="29"/>
      <c r="F41" s="29"/>
      <c r="G41" s="35"/>
      <c r="H41" s="35"/>
      <c r="I41" s="34"/>
      <c r="J41" s="34"/>
      <c r="K41" s="34"/>
      <c r="L41" s="29"/>
      <c r="M41" s="29"/>
      <c r="N41" s="29"/>
      <c r="O41" s="29"/>
      <c r="P41" s="29"/>
      <c r="Q41" s="35"/>
      <c r="R41" s="35"/>
      <c r="S41" s="34"/>
      <c r="T41" s="34"/>
      <c r="U41" s="34"/>
    </row>
    <row r="42" spans="1:21" ht="12.75" customHeight="1">
      <c r="A42" s="29"/>
      <c r="B42" s="29"/>
      <c r="C42" s="29"/>
      <c r="D42" s="29"/>
      <c r="E42" s="29"/>
      <c r="F42" s="29"/>
      <c r="G42" s="35"/>
      <c r="H42" s="35"/>
      <c r="I42" s="34"/>
      <c r="J42" s="34"/>
      <c r="K42" s="34"/>
      <c r="L42" s="29"/>
      <c r="M42" s="29"/>
      <c r="N42" s="29"/>
      <c r="O42" s="29"/>
      <c r="P42" s="29"/>
      <c r="Q42" s="35"/>
      <c r="R42" s="35"/>
      <c r="S42" s="34"/>
      <c r="T42" s="34"/>
      <c r="U42" s="34"/>
    </row>
    <row r="43" spans="1:21" ht="12.75" customHeight="1">
      <c r="A43" s="29"/>
      <c r="B43" s="29"/>
      <c r="C43" s="29"/>
      <c r="D43" s="29"/>
      <c r="E43" s="29"/>
      <c r="F43" s="29"/>
      <c r="G43" s="35"/>
      <c r="H43" s="35"/>
      <c r="I43" s="34"/>
      <c r="J43" s="34"/>
      <c r="K43" s="34"/>
      <c r="L43" s="29"/>
      <c r="M43" s="29"/>
      <c r="N43" s="29"/>
      <c r="O43" s="29"/>
      <c r="P43" s="29"/>
      <c r="Q43" s="35"/>
      <c r="R43" s="35"/>
      <c r="S43" s="34"/>
      <c r="T43" s="34"/>
      <c r="U43" s="34"/>
    </row>
    <row r="44" spans="1:21" ht="12.75" customHeight="1">
      <c r="A44" s="29"/>
      <c r="B44" s="29"/>
      <c r="C44" s="29"/>
      <c r="D44" s="29"/>
      <c r="E44" s="29"/>
      <c r="F44" s="29"/>
      <c r="G44" s="35"/>
      <c r="H44" s="35"/>
      <c r="I44" s="34"/>
      <c r="J44" s="34"/>
      <c r="K44" s="34"/>
      <c r="L44" s="29"/>
      <c r="M44" s="29"/>
      <c r="N44" s="29"/>
      <c r="O44" s="29"/>
      <c r="P44" s="29"/>
      <c r="Q44" s="35"/>
      <c r="R44" s="35"/>
      <c r="S44" s="34"/>
      <c r="T44" s="34"/>
      <c r="U44" s="34"/>
    </row>
    <row r="45" spans="1:21" ht="12.75" customHeight="1">
      <c r="A45" s="29"/>
      <c r="B45" s="29"/>
      <c r="C45" s="29"/>
      <c r="D45" s="29"/>
      <c r="E45" s="29"/>
      <c r="F45" s="29"/>
      <c r="G45" s="35"/>
      <c r="H45" s="35"/>
      <c r="I45" s="34"/>
      <c r="J45" s="34"/>
      <c r="K45" s="34"/>
      <c r="L45" s="29"/>
      <c r="M45" s="29"/>
      <c r="N45" s="29"/>
      <c r="O45" s="29"/>
      <c r="P45" s="29"/>
      <c r="Q45" s="35"/>
      <c r="R45" s="35"/>
      <c r="S45" s="34"/>
      <c r="T45" s="34"/>
      <c r="U45" s="34"/>
    </row>
    <row r="46" spans="10:21" ht="12.75" customHeight="1">
      <c r="J46" s="34"/>
      <c r="K46" s="34"/>
      <c r="L46" s="29"/>
      <c r="M46" s="29"/>
      <c r="N46" s="29"/>
      <c r="O46" s="29"/>
      <c r="P46" s="29"/>
      <c r="Q46" s="35"/>
      <c r="R46" s="35"/>
      <c r="S46" s="34"/>
      <c r="T46" s="34"/>
      <c r="U46" s="34"/>
    </row>
    <row r="47" spans="1:21" ht="12.75" customHeight="1">
      <c r="A47" s="31"/>
      <c r="B47" s="31"/>
      <c r="C47" s="31"/>
      <c r="D47" s="31"/>
      <c r="E47" s="30"/>
      <c r="F47" s="30"/>
      <c r="G47" s="30"/>
      <c r="H47" s="30"/>
      <c r="I47" s="34"/>
      <c r="U47" s="34"/>
    </row>
    <row r="48" spans="1:21" ht="12.75" customHeight="1">
      <c r="A48" s="33"/>
      <c r="B48" s="33"/>
      <c r="C48" s="33"/>
      <c r="D48" s="33"/>
      <c r="E48" s="33"/>
      <c r="F48" s="33"/>
      <c r="G48" s="33"/>
      <c r="H48" s="33"/>
      <c r="I48" s="33"/>
      <c r="J48" s="34"/>
      <c r="K48" s="34"/>
      <c r="L48" s="31"/>
      <c r="M48" s="31"/>
      <c r="N48" s="31"/>
      <c r="O48" s="30"/>
      <c r="P48" s="30"/>
      <c r="Q48" s="30"/>
      <c r="R48" s="30"/>
      <c r="S48" s="34"/>
      <c r="T48" s="34"/>
      <c r="U48" s="34"/>
    </row>
    <row r="49" spans="1:21" ht="12.75" customHeight="1">
      <c r="A49" s="33"/>
      <c r="B49" s="33"/>
      <c r="C49" s="33"/>
      <c r="D49" s="33"/>
      <c r="E49" s="33"/>
      <c r="F49" s="33"/>
      <c r="G49" s="33"/>
      <c r="H49" s="33"/>
      <c r="I49" s="33"/>
      <c r="J49" s="33"/>
      <c r="K49" s="33"/>
      <c r="L49" s="33"/>
      <c r="M49" s="33"/>
      <c r="N49" s="33"/>
      <c r="O49" s="33"/>
      <c r="P49" s="33"/>
      <c r="Q49" s="33"/>
      <c r="R49" s="33"/>
      <c r="S49" s="33"/>
      <c r="T49" s="33"/>
      <c r="U49" s="33"/>
    </row>
    <row r="50" spans="1:21" ht="12.75" customHeight="1">
      <c r="A50" s="33"/>
      <c r="B50" s="33"/>
      <c r="C50" s="33"/>
      <c r="D50" s="33"/>
      <c r="E50" s="33"/>
      <c r="F50" s="33"/>
      <c r="G50" s="33"/>
      <c r="H50" s="33"/>
      <c r="I50" s="33"/>
      <c r="J50" s="33"/>
      <c r="K50" s="33"/>
      <c r="L50" s="33"/>
      <c r="M50" s="33"/>
      <c r="N50" s="33"/>
      <c r="O50" s="33"/>
      <c r="P50" s="33"/>
      <c r="Q50" s="33"/>
      <c r="R50" s="33"/>
      <c r="S50" s="33"/>
      <c r="T50" s="33"/>
      <c r="U50" s="33"/>
    </row>
    <row r="51" spans="1:21" ht="12.75" customHeight="1">
      <c r="A51" s="33"/>
      <c r="B51" s="33"/>
      <c r="C51" s="33"/>
      <c r="D51" s="33"/>
      <c r="E51" s="33"/>
      <c r="F51" s="33"/>
      <c r="G51" s="33"/>
      <c r="H51" s="33"/>
      <c r="I51" s="33"/>
      <c r="J51" s="33"/>
      <c r="K51" s="33"/>
      <c r="L51" s="33"/>
      <c r="M51" s="33"/>
      <c r="N51" s="33"/>
      <c r="O51" s="33"/>
      <c r="P51" s="33"/>
      <c r="Q51" s="33"/>
      <c r="R51" s="33"/>
      <c r="S51" s="33"/>
      <c r="T51" s="33"/>
      <c r="U51" s="33"/>
    </row>
    <row r="52" spans="1:21" ht="12.75" customHeight="1" thickBot="1">
      <c r="A52" s="38"/>
      <c r="B52" s="38"/>
      <c r="C52" s="38"/>
      <c r="D52" s="38"/>
      <c r="E52" s="38"/>
      <c r="F52" s="38"/>
      <c r="G52" s="39"/>
      <c r="H52" s="39"/>
      <c r="I52" s="40"/>
      <c r="J52" s="33"/>
      <c r="K52" s="33"/>
      <c r="L52" s="33"/>
      <c r="M52" s="33"/>
      <c r="N52" s="33"/>
      <c r="O52" s="33"/>
      <c r="P52" s="33"/>
      <c r="Q52" s="33"/>
      <c r="R52" s="33"/>
      <c r="S52" s="33"/>
      <c r="T52" s="33"/>
      <c r="U52" s="33"/>
    </row>
    <row r="53" spans="1:21" ht="12.75" customHeight="1" thickBot="1">
      <c r="A53" s="139" t="s">
        <v>147</v>
      </c>
      <c r="B53" s="140"/>
      <c r="C53" s="140"/>
      <c r="D53" s="140"/>
      <c r="E53" s="140"/>
      <c r="F53" s="133" t="s">
        <v>57</v>
      </c>
      <c r="G53" s="133"/>
      <c r="H53" s="41" t="s">
        <v>58</v>
      </c>
      <c r="I53" s="42">
        <v>60</v>
      </c>
      <c r="J53" s="43" t="s">
        <v>59</v>
      </c>
      <c r="L53" s="139" t="s">
        <v>149</v>
      </c>
      <c r="M53" s="140"/>
      <c r="N53" s="140"/>
      <c r="O53" s="140"/>
      <c r="P53" s="140"/>
      <c r="Q53" s="133" t="s">
        <v>57</v>
      </c>
      <c r="R53" s="133"/>
      <c r="S53" s="41" t="s">
        <v>58</v>
      </c>
      <c r="T53" s="42">
        <v>2</v>
      </c>
      <c r="U53" s="43" t="s">
        <v>59</v>
      </c>
    </row>
    <row r="54" spans="1:21" ht="12.75" customHeight="1">
      <c r="A54" s="44">
        <v>1</v>
      </c>
      <c r="B54" s="200" t="s">
        <v>175</v>
      </c>
      <c r="C54" s="201"/>
      <c r="D54" s="201"/>
      <c r="E54" s="201"/>
      <c r="F54" s="201"/>
      <c r="G54" s="201"/>
      <c r="H54" s="201"/>
      <c r="I54" s="201"/>
      <c r="J54" s="202"/>
      <c r="L54" s="44">
        <v>1</v>
      </c>
      <c r="M54" s="200" t="s">
        <v>176</v>
      </c>
      <c r="N54" s="201"/>
      <c r="O54" s="201"/>
      <c r="P54" s="201"/>
      <c r="Q54" s="201"/>
      <c r="R54" s="201"/>
      <c r="S54" s="201"/>
      <c r="T54" s="201"/>
      <c r="U54" s="202"/>
    </row>
    <row r="55" spans="1:21" ht="12.75" customHeight="1">
      <c r="A55" s="45">
        <v>2</v>
      </c>
      <c r="B55" s="200" t="s">
        <v>179</v>
      </c>
      <c r="C55" s="201"/>
      <c r="D55" s="201"/>
      <c r="E55" s="201"/>
      <c r="F55" s="201"/>
      <c r="G55" s="201"/>
      <c r="H55" s="201"/>
      <c r="I55" s="201"/>
      <c r="J55" s="202"/>
      <c r="L55" s="45">
        <v>2</v>
      </c>
      <c r="M55" s="200" t="s">
        <v>182</v>
      </c>
      <c r="N55" s="201"/>
      <c r="O55" s="201"/>
      <c r="P55" s="201"/>
      <c r="Q55" s="201"/>
      <c r="R55" s="201"/>
      <c r="S55" s="201"/>
      <c r="T55" s="201"/>
      <c r="U55" s="202"/>
    </row>
    <row r="56" spans="1:21" ht="12.75" customHeight="1">
      <c r="A56" s="45">
        <v>3</v>
      </c>
      <c r="B56" s="200" t="s">
        <v>180</v>
      </c>
      <c r="C56" s="201"/>
      <c r="D56" s="201"/>
      <c r="E56" s="201"/>
      <c r="F56" s="201"/>
      <c r="G56" s="201"/>
      <c r="H56" s="201"/>
      <c r="I56" s="201"/>
      <c r="J56" s="202"/>
      <c r="L56" s="45">
        <v>3</v>
      </c>
      <c r="M56" s="200" t="s">
        <v>184</v>
      </c>
      <c r="N56" s="201"/>
      <c r="O56" s="201"/>
      <c r="P56" s="201"/>
      <c r="Q56" s="201"/>
      <c r="R56" s="201"/>
      <c r="S56" s="201"/>
      <c r="T56" s="201"/>
      <c r="U56" s="202"/>
    </row>
    <row r="57" spans="1:12" ht="12.75" customHeight="1">
      <c r="A57" s="45">
        <v>4</v>
      </c>
      <c r="B57" s="200"/>
      <c r="C57" s="201"/>
      <c r="D57" s="201"/>
      <c r="E57" s="201"/>
      <c r="F57" s="201"/>
      <c r="G57" s="201"/>
      <c r="H57" s="201"/>
      <c r="I57" s="201"/>
      <c r="J57" s="202"/>
      <c r="L57" s="45">
        <v>4</v>
      </c>
    </row>
    <row r="58" spans="1:21" ht="12.75" customHeight="1">
      <c r="A58" s="58">
        <v>5</v>
      </c>
      <c r="B58" s="200"/>
      <c r="C58" s="201"/>
      <c r="D58" s="201"/>
      <c r="E58" s="201"/>
      <c r="F58" s="201"/>
      <c r="G58" s="201"/>
      <c r="H58" s="201"/>
      <c r="I58" s="201"/>
      <c r="J58" s="202"/>
      <c r="L58" s="45">
        <v>5</v>
      </c>
      <c r="M58" s="200"/>
      <c r="N58" s="201"/>
      <c r="O58" s="201"/>
      <c r="P58" s="201"/>
      <c r="Q58" s="201"/>
      <c r="R58" s="201"/>
      <c r="S58" s="201"/>
      <c r="T58" s="201"/>
      <c r="U58" s="202"/>
    </row>
    <row r="59" spans="1:21" ht="12.75" customHeight="1" thickBot="1">
      <c r="A59" s="46">
        <v>6</v>
      </c>
      <c r="B59" s="231"/>
      <c r="C59" s="196"/>
      <c r="D59" s="196"/>
      <c r="E59" s="196"/>
      <c r="F59" s="196"/>
      <c r="G59" s="196"/>
      <c r="H59" s="196"/>
      <c r="I59" s="196"/>
      <c r="J59" s="197"/>
      <c r="L59" s="46">
        <v>6</v>
      </c>
      <c r="M59" s="231"/>
      <c r="N59" s="196"/>
      <c r="O59" s="196"/>
      <c r="P59" s="196"/>
      <c r="Q59" s="196"/>
      <c r="R59" s="196"/>
      <c r="S59" s="196"/>
      <c r="T59" s="196"/>
      <c r="U59" s="197"/>
    </row>
    <row r="60" spans="1:21" ht="12.75" customHeight="1" thickBot="1">
      <c r="A60" s="38"/>
      <c r="B60" s="47"/>
      <c r="C60" s="47"/>
      <c r="D60" s="47"/>
      <c r="E60" s="47"/>
      <c r="F60" s="47"/>
      <c r="G60" s="47"/>
      <c r="H60" s="47"/>
      <c r="I60" s="47"/>
      <c r="J60" s="47"/>
      <c r="L60" s="38"/>
      <c r="M60" s="47"/>
      <c r="N60" s="47"/>
      <c r="O60" s="47"/>
      <c r="P60" s="47"/>
      <c r="Q60" s="47"/>
      <c r="R60" s="47"/>
      <c r="S60" s="47"/>
      <c r="T60" s="47"/>
      <c r="U60" s="47"/>
    </row>
    <row r="61" spans="1:21" ht="12.75" customHeight="1" thickBot="1">
      <c r="A61" s="139" t="s">
        <v>148</v>
      </c>
      <c r="B61" s="140"/>
      <c r="C61" s="140"/>
      <c r="D61" s="140"/>
      <c r="E61" s="140"/>
      <c r="F61" s="140"/>
      <c r="G61" s="140"/>
      <c r="H61" s="140"/>
      <c r="I61" s="140"/>
      <c r="J61" s="198"/>
      <c r="L61" s="139" t="s">
        <v>150</v>
      </c>
      <c r="M61" s="140"/>
      <c r="N61" s="140"/>
      <c r="O61" s="140"/>
      <c r="P61" s="140"/>
      <c r="Q61" s="140"/>
      <c r="R61" s="140"/>
      <c r="S61" s="140"/>
      <c r="T61" s="140"/>
      <c r="U61" s="198"/>
    </row>
    <row r="62" spans="1:21" ht="12.75" customHeight="1">
      <c r="A62" s="192" t="s">
        <v>165</v>
      </c>
      <c r="B62" s="193"/>
      <c r="C62" s="193"/>
      <c r="D62" s="193"/>
      <c r="E62" s="193"/>
      <c r="F62" s="193"/>
      <c r="G62" s="193"/>
      <c r="H62" s="193"/>
      <c r="I62" s="193"/>
      <c r="J62" s="194"/>
      <c r="L62" s="192" t="s">
        <v>185</v>
      </c>
      <c r="M62" s="193"/>
      <c r="N62" s="193"/>
      <c r="O62" s="193"/>
      <c r="P62" s="193"/>
      <c r="Q62" s="193"/>
      <c r="R62" s="193"/>
      <c r="S62" s="193"/>
      <c r="T62" s="193"/>
      <c r="U62" s="194"/>
    </row>
    <row r="63" spans="1:21" ht="12.75" customHeight="1" thickBot="1">
      <c r="A63" s="195"/>
      <c r="B63" s="196"/>
      <c r="C63" s="196"/>
      <c r="D63" s="196"/>
      <c r="E63" s="196"/>
      <c r="F63" s="196"/>
      <c r="G63" s="196"/>
      <c r="H63" s="196"/>
      <c r="I63" s="196"/>
      <c r="J63" s="197"/>
      <c r="L63" s="195"/>
      <c r="M63" s="196"/>
      <c r="N63" s="196"/>
      <c r="O63" s="196"/>
      <c r="P63" s="196"/>
      <c r="Q63" s="196"/>
      <c r="R63" s="196"/>
      <c r="S63" s="196"/>
      <c r="T63" s="196"/>
      <c r="U63" s="197"/>
    </row>
    <row r="64" spans="1:21" ht="12.75" customHeight="1" thickBot="1">
      <c r="A64" s="48"/>
      <c r="B64" s="49"/>
      <c r="C64" s="49"/>
      <c r="D64" s="49"/>
      <c r="E64" s="49"/>
      <c r="F64" s="49"/>
      <c r="G64" s="49"/>
      <c r="H64" s="49"/>
      <c r="I64" s="49"/>
      <c r="J64" s="49"/>
      <c r="K64" s="50"/>
      <c r="L64" s="50"/>
      <c r="M64" s="50"/>
      <c r="N64" s="50"/>
      <c r="O64" s="50"/>
      <c r="P64" s="50"/>
      <c r="Q64" s="50"/>
      <c r="R64" s="50"/>
      <c r="S64" s="50"/>
      <c r="T64" s="50"/>
      <c r="U64" s="50"/>
    </row>
    <row r="65" spans="1:20" ht="12.75" customHeight="1" thickBot="1">
      <c r="A65" s="33"/>
      <c r="B65" s="51" t="s">
        <v>60</v>
      </c>
      <c r="C65" s="52"/>
      <c r="D65" s="52"/>
      <c r="E65" s="52"/>
      <c r="F65" s="52"/>
      <c r="G65" s="52"/>
      <c r="H65" s="52"/>
      <c r="I65" s="52"/>
      <c r="J65" s="52"/>
      <c r="K65" s="52"/>
      <c r="L65" s="52"/>
      <c r="M65" s="52"/>
      <c r="N65" s="52"/>
      <c r="O65" s="52"/>
      <c r="P65" s="52"/>
      <c r="Q65" s="52"/>
      <c r="R65" s="52"/>
      <c r="S65" s="52"/>
      <c r="T65" s="53"/>
    </row>
    <row r="66" spans="2:21" ht="12.75" customHeight="1" thickBot="1">
      <c r="B66" s="189" t="s">
        <v>137</v>
      </c>
      <c r="C66" s="190"/>
      <c r="D66" s="190"/>
      <c r="E66" s="190"/>
      <c r="F66" s="191"/>
      <c r="G66" s="167" t="s">
        <v>61</v>
      </c>
      <c r="H66" s="168"/>
      <c r="I66" s="54" t="s">
        <v>62</v>
      </c>
      <c r="J66" s="55" t="s">
        <v>63</v>
      </c>
      <c r="K66" s="187" t="s">
        <v>64</v>
      </c>
      <c r="L66" s="199"/>
      <c r="M66" s="167" t="s">
        <v>71</v>
      </c>
      <c r="N66" s="167"/>
      <c r="O66" s="187" t="s">
        <v>65</v>
      </c>
      <c r="P66" s="188"/>
      <c r="Q66" s="56" t="s">
        <v>63</v>
      </c>
      <c r="R66" s="187" t="s">
        <v>66</v>
      </c>
      <c r="S66" s="167"/>
      <c r="T66" s="236"/>
      <c r="U66" s="70"/>
    </row>
    <row r="67" spans="2:21" ht="12.75" customHeight="1">
      <c r="B67" s="126" t="s">
        <v>169</v>
      </c>
      <c r="C67" s="122" t="s">
        <v>136</v>
      </c>
      <c r="D67" s="128" t="s">
        <v>183</v>
      </c>
      <c r="E67" s="128"/>
      <c r="F67" s="129"/>
      <c r="G67" s="206">
        <v>250</v>
      </c>
      <c r="H67" s="207"/>
      <c r="I67" s="71">
        <v>1500</v>
      </c>
      <c r="J67" s="72" t="s">
        <v>151</v>
      </c>
      <c r="K67" s="215">
        <v>0.9</v>
      </c>
      <c r="L67" s="216"/>
      <c r="M67" s="208">
        <f aca="true" t="shared" si="0" ref="M67:M72">G67/I67/K67</f>
        <v>0.18518518518518517</v>
      </c>
      <c r="N67" s="209"/>
      <c r="O67" s="144">
        <v>20</v>
      </c>
      <c r="P67" s="145"/>
      <c r="Q67" s="73" t="str">
        <f aca="true" t="shared" si="1" ref="Q67:Q73">J67</f>
        <v>g</v>
      </c>
      <c r="R67" s="203">
        <f aca="true" t="shared" si="2" ref="R67:R72">M67*O67</f>
        <v>3.7037037037037033</v>
      </c>
      <c r="S67" s="204"/>
      <c r="T67" s="205"/>
      <c r="U67" s="70"/>
    </row>
    <row r="68" spans="2:21" s="57" customFormat="1" ht="12.75" customHeight="1">
      <c r="B68" s="127"/>
      <c r="C68" s="123"/>
      <c r="D68" s="119" t="s">
        <v>133</v>
      </c>
      <c r="E68" s="119"/>
      <c r="F68" s="120"/>
      <c r="G68" s="117">
        <v>150</v>
      </c>
      <c r="H68" s="118"/>
      <c r="I68" s="74">
        <v>1000</v>
      </c>
      <c r="J68" s="75" t="s">
        <v>151</v>
      </c>
      <c r="K68" s="130">
        <v>1</v>
      </c>
      <c r="L68" s="131"/>
      <c r="M68" s="137">
        <f t="shared" si="0"/>
        <v>0.15</v>
      </c>
      <c r="N68" s="138"/>
      <c r="O68" s="144">
        <v>1</v>
      </c>
      <c r="P68" s="145"/>
      <c r="Q68" s="76" t="str">
        <f t="shared" si="1"/>
        <v>g</v>
      </c>
      <c r="R68" s="141">
        <f t="shared" si="2"/>
        <v>0.15</v>
      </c>
      <c r="S68" s="142"/>
      <c r="T68" s="143"/>
      <c r="U68" s="70"/>
    </row>
    <row r="69" spans="2:21" s="57" customFormat="1" ht="12.75" customHeight="1">
      <c r="B69" s="127" t="s">
        <v>170</v>
      </c>
      <c r="C69" s="124" t="s">
        <v>181</v>
      </c>
      <c r="D69" s="119" t="s">
        <v>166</v>
      </c>
      <c r="E69" s="119"/>
      <c r="F69" s="120"/>
      <c r="G69" s="117">
        <v>4000</v>
      </c>
      <c r="H69" s="118"/>
      <c r="I69" s="74">
        <v>1000</v>
      </c>
      <c r="J69" s="75" t="s">
        <v>151</v>
      </c>
      <c r="K69" s="130">
        <v>1</v>
      </c>
      <c r="L69" s="131"/>
      <c r="M69" s="137">
        <f t="shared" si="0"/>
        <v>4</v>
      </c>
      <c r="N69" s="138"/>
      <c r="O69" s="144">
        <v>40</v>
      </c>
      <c r="P69" s="145"/>
      <c r="Q69" s="76" t="str">
        <f t="shared" si="1"/>
        <v>g</v>
      </c>
      <c r="R69" s="141">
        <f t="shared" si="2"/>
        <v>160</v>
      </c>
      <c r="S69" s="142"/>
      <c r="T69" s="143"/>
      <c r="U69" s="70"/>
    </row>
    <row r="70" spans="2:21" s="57" customFormat="1" ht="12.75" customHeight="1">
      <c r="B70" s="127"/>
      <c r="C70" s="125"/>
      <c r="D70" s="119" t="s">
        <v>167</v>
      </c>
      <c r="E70" s="119"/>
      <c r="F70" s="120"/>
      <c r="G70" s="117">
        <v>1300</v>
      </c>
      <c r="H70" s="118"/>
      <c r="I70" s="74">
        <v>1500</v>
      </c>
      <c r="J70" s="75" t="s">
        <v>151</v>
      </c>
      <c r="K70" s="130">
        <v>1</v>
      </c>
      <c r="L70" s="131"/>
      <c r="M70" s="137">
        <f t="shared" si="0"/>
        <v>0.8666666666666667</v>
      </c>
      <c r="N70" s="138"/>
      <c r="O70" s="144">
        <v>4</v>
      </c>
      <c r="P70" s="145"/>
      <c r="Q70" s="76" t="str">
        <f t="shared" si="1"/>
        <v>g</v>
      </c>
      <c r="R70" s="141">
        <f t="shared" si="2"/>
        <v>3.466666666666667</v>
      </c>
      <c r="S70" s="142"/>
      <c r="T70" s="143"/>
      <c r="U70" s="70"/>
    </row>
    <row r="71" spans="2:21" s="57" customFormat="1" ht="12.75" customHeight="1">
      <c r="B71" s="127"/>
      <c r="C71" s="123"/>
      <c r="D71" s="119" t="s">
        <v>142</v>
      </c>
      <c r="E71" s="119"/>
      <c r="F71" s="120"/>
      <c r="G71" s="117">
        <v>400</v>
      </c>
      <c r="H71" s="118"/>
      <c r="I71" s="74">
        <v>300</v>
      </c>
      <c r="J71" s="75" t="s">
        <v>151</v>
      </c>
      <c r="K71" s="130">
        <v>1</v>
      </c>
      <c r="L71" s="131"/>
      <c r="M71" s="137">
        <f t="shared" si="0"/>
        <v>1.3333333333333333</v>
      </c>
      <c r="N71" s="138"/>
      <c r="O71" s="144">
        <v>0.2</v>
      </c>
      <c r="P71" s="145"/>
      <c r="Q71" s="76" t="str">
        <f t="shared" si="1"/>
        <v>g</v>
      </c>
      <c r="R71" s="141">
        <f t="shared" si="2"/>
        <v>0.26666666666666666</v>
      </c>
      <c r="S71" s="142"/>
      <c r="T71" s="143"/>
      <c r="U71" s="70"/>
    </row>
    <row r="72" spans="2:21" s="57" customFormat="1" ht="12.75" customHeight="1">
      <c r="B72" s="115" t="s">
        <v>160</v>
      </c>
      <c r="C72" s="116" t="s">
        <v>139</v>
      </c>
      <c r="D72" s="119" t="s">
        <v>160</v>
      </c>
      <c r="E72" s="119"/>
      <c r="F72" s="120"/>
      <c r="G72" s="117">
        <v>150</v>
      </c>
      <c r="H72" s="118"/>
      <c r="I72" s="74">
        <v>10</v>
      </c>
      <c r="J72" s="75" t="s">
        <v>151</v>
      </c>
      <c r="K72" s="130">
        <v>1</v>
      </c>
      <c r="L72" s="131"/>
      <c r="M72" s="137">
        <f t="shared" si="0"/>
        <v>15</v>
      </c>
      <c r="N72" s="138"/>
      <c r="O72" s="144">
        <v>0.5</v>
      </c>
      <c r="P72" s="145"/>
      <c r="Q72" s="76" t="str">
        <f t="shared" si="1"/>
        <v>g</v>
      </c>
      <c r="R72" s="141">
        <f t="shared" si="2"/>
        <v>7.5</v>
      </c>
      <c r="S72" s="142"/>
      <c r="T72" s="143"/>
      <c r="U72" s="70"/>
    </row>
    <row r="73" spans="2:21" s="57" customFormat="1" ht="12.75" customHeight="1">
      <c r="B73" s="115" t="s">
        <v>161</v>
      </c>
      <c r="C73" s="116" t="s">
        <v>139</v>
      </c>
      <c r="D73" s="119" t="s">
        <v>168</v>
      </c>
      <c r="E73" s="119"/>
      <c r="F73" s="120"/>
      <c r="G73" s="117">
        <v>400</v>
      </c>
      <c r="H73" s="118"/>
      <c r="I73" s="74">
        <v>1000</v>
      </c>
      <c r="J73" s="75" t="s">
        <v>151</v>
      </c>
      <c r="K73" s="130">
        <v>1</v>
      </c>
      <c r="L73" s="131"/>
      <c r="M73" s="137">
        <f>G73/I73/K73</f>
        <v>0.4</v>
      </c>
      <c r="N73" s="138"/>
      <c r="O73" s="144">
        <v>0.2</v>
      </c>
      <c r="P73" s="145"/>
      <c r="Q73" s="76" t="str">
        <f t="shared" si="1"/>
        <v>g</v>
      </c>
      <c r="R73" s="141">
        <f>M73*O73</f>
        <v>0.08000000000000002</v>
      </c>
      <c r="S73" s="142"/>
      <c r="T73" s="143"/>
      <c r="U73" s="70"/>
    </row>
    <row r="74" spans="2:21" s="57" customFormat="1" ht="12.75" customHeight="1">
      <c r="B74" s="108"/>
      <c r="C74" s="110"/>
      <c r="D74" s="119"/>
      <c r="E74" s="119"/>
      <c r="F74" s="120"/>
      <c r="G74" s="117"/>
      <c r="H74" s="118"/>
      <c r="I74" s="74"/>
      <c r="J74" s="75"/>
      <c r="K74" s="130"/>
      <c r="L74" s="131"/>
      <c r="M74" s="137"/>
      <c r="N74" s="138"/>
      <c r="O74" s="144"/>
      <c r="P74" s="145"/>
      <c r="Q74" s="76"/>
      <c r="R74" s="141"/>
      <c r="S74" s="142"/>
      <c r="T74" s="143"/>
      <c r="U74" s="70"/>
    </row>
    <row r="75" spans="2:21" s="57" customFormat="1" ht="12.75" customHeight="1">
      <c r="B75" s="108"/>
      <c r="C75" s="110"/>
      <c r="D75" s="119"/>
      <c r="E75" s="119"/>
      <c r="F75" s="121"/>
      <c r="G75" s="117"/>
      <c r="H75" s="118"/>
      <c r="I75" s="74"/>
      <c r="J75" s="75"/>
      <c r="K75" s="130"/>
      <c r="L75" s="131"/>
      <c r="M75" s="137"/>
      <c r="N75" s="138"/>
      <c r="O75" s="144"/>
      <c r="P75" s="145"/>
      <c r="Q75" s="76"/>
      <c r="R75" s="141"/>
      <c r="S75" s="142"/>
      <c r="T75" s="143"/>
      <c r="U75" s="70"/>
    </row>
    <row r="76" spans="2:21" s="57" customFormat="1" ht="12.75" customHeight="1">
      <c r="B76" s="108"/>
      <c r="C76" s="111"/>
      <c r="D76" s="119"/>
      <c r="E76" s="119"/>
      <c r="F76" s="120"/>
      <c r="G76" s="117"/>
      <c r="H76" s="118"/>
      <c r="I76" s="74"/>
      <c r="J76" s="75"/>
      <c r="K76" s="130"/>
      <c r="L76" s="131"/>
      <c r="M76" s="137"/>
      <c r="N76" s="138"/>
      <c r="O76" s="144"/>
      <c r="P76" s="145"/>
      <c r="Q76" s="76"/>
      <c r="R76" s="141"/>
      <c r="S76" s="142"/>
      <c r="T76" s="143"/>
      <c r="U76" s="70"/>
    </row>
    <row r="77" spans="2:21" s="57" customFormat="1" ht="12.75" customHeight="1">
      <c r="B77" s="108"/>
      <c r="C77" s="111"/>
      <c r="D77" s="119"/>
      <c r="E77" s="119"/>
      <c r="F77" s="121"/>
      <c r="G77" s="117"/>
      <c r="H77" s="118"/>
      <c r="I77" s="74"/>
      <c r="J77" s="75"/>
      <c r="K77" s="130"/>
      <c r="L77" s="131"/>
      <c r="M77" s="137"/>
      <c r="N77" s="138"/>
      <c r="O77" s="144"/>
      <c r="P77" s="145"/>
      <c r="Q77" s="76"/>
      <c r="R77" s="141"/>
      <c r="S77" s="142"/>
      <c r="T77" s="143"/>
      <c r="U77" s="70"/>
    </row>
    <row r="78" spans="2:21" s="57" customFormat="1" ht="12.75" customHeight="1">
      <c r="B78" s="108"/>
      <c r="C78" s="109"/>
      <c r="D78" s="119"/>
      <c r="E78" s="119"/>
      <c r="F78" s="120"/>
      <c r="G78" s="117"/>
      <c r="H78" s="118"/>
      <c r="I78" s="74"/>
      <c r="J78" s="75"/>
      <c r="K78" s="130"/>
      <c r="L78" s="131"/>
      <c r="M78" s="137"/>
      <c r="N78" s="138"/>
      <c r="O78" s="144"/>
      <c r="P78" s="145"/>
      <c r="Q78" s="76"/>
      <c r="R78" s="141"/>
      <c r="S78" s="142"/>
      <c r="T78" s="143"/>
      <c r="U78" s="70"/>
    </row>
    <row r="79" spans="2:21" s="57" customFormat="1" ht="12.75" customHeight="1">
      <c r="B79" s="108"/>
      <c r="C79" s="109"/>
      <c r="D79" s="119"/>
      <c r="E79" s="119"/>
      <c r="F79" s="121"/>
      <c r="G79" s="117"/>
      <c r="H79" s="118"/>
      <c r="I79" s="74"/>
      <c r="J79" s="75"/>
      <c r="K79" s="130"/>
      <c r="L79" s="131"/>
      <c r="M79" s="137"/>
      <c r="N79" s="138"/>
      <c r="O79" s="144"/>
      <c r="P79" s="145"/>
      <c r="Q79" s="76"/>
      <c r="R79" s="141"/>
      <c r="S79" s="142"/>
      <c r="T79" s="143"/>
      <c r="U79" s="70"/>
    </row>
    <row r="80" spans="2:21" s="57" customFormat="1" ht="12.75" customHeight="1">
      <c r="B80" s="108"/>
      <c r="C80" s="109"/>
      <c r="D80" s="119"/>
      <c r="E80" s="119"/>
      <c r="F80" s="120"/>
      <c r="G80" s="117"/>
      <c r="H80" s="118"/>
      <c r="I80" s="74"/>
      <c r="J80" s="75"/>
      <c r="K80" s="130"/>
      <c r="L80" s="131"/>
      <c r="M80" s="137"/>
      <c r="N80" s="138"/>
      <c r="O80" s="144"/>
      <c r="P80" s="145"/>
      <c r="Q80" s="76"/>
      <c r="R80" s="141"/>
      <c r="S80" s="142"/>
      <c r="T80" s="143"/>
      <c r="U80" s="70"/>
    </row>
    <row r="81" spans="2:21" s="57" customFormat="1" ht="12.75" customHeight="1">
      <c r="B81" s="108"/>
      <c r="C81" s="109"/>
      <c r="D81" s="119"/>
      <c r="E81" s="119"/>
      <c r="F81" s="120"/>
      <c r="G81" s="117"/>
      <c r="H81" s="118"/>
      <c r="I81" s="74"/>
      <c r="J81" s="75"/>
      <c r="K81" s="130"/>
      <c r="L81" s="131"/>
      <c r="M81" s="137"/>
      <c r="N81" s="138"/>
      <c r="O81" s="144"/>
      <c r="P81" s="145"/>
      <c r="Q81" s="76"/>
      <c r="R81" s="141"/>
      <c r="S81" s="142"/>
      <c r="T81" s="143"/>
      <c r="U81" s="70"/>
    </row>
    <row r="82" spans="2:21" s="57" customFormat="1" ht="12.75" customHeight="1">
      <c r="B82" s="108"/>
      <c r="C82" s="109"/>
      <c r="D82" s="119"/>
      <c r="E82" s="119"/>
      <c r="F82" s="121"/>
      <c r="G82" s="117"/>
      <c r="H82" s="118"/>
      <c r="I82" s="74"/>
      <c r="J82" s="75"/>
      <c r="K82" s="130"/>
      <c r="L82" s="131"/>
      <c r="M82" s="137"/>
      <c r="N82" s="138"/>
      <c r="O82" s="144"/>
      <c r="P82" s="145"/>
      <c r="Q82" s="76"/>
      <c r="R82" s="141"/>
      <c r="S82" s="142"/>
      <c r="T82" s="143"/>
      <c r="U82" s="70"/>
    </row>
    <row r="83" spans="2:21" s="57" customFormat="1" ht="12.75" customHeight="1">
      <c r="B83" s="108"/>
      <c r="C83" s="109"/>
      <c r="D83" s="119"/>
      <c r="E83" s="119"/>
      <c r="F83" s="121"/>
      <c r="G83" s="117"/>
      <c r="H83" s="118"/>
      <c r="I83" s="74"/>
      <c r="J83" s="75"/>
      <c r="K83" s="130"/>
      <c r="L83" s="131"/>
      <c r="M83" s="137"/>
      <c r="N83" s="138"/>
      <c r="O83" s="144"/>
      <c r="P83" s="145"/>
      <c r="Q83" s="76"/>
      <c r="R83" s="141"/>
      <c r="S83" s="142"/>
      <c r="T83" s="143"/>
      <c r="U83" s="70"/>
    </row>
    <row r="84" spans="2:21" s="57" customFormat="1" ht="12.75" customHeight="1">
      <c r="B84" s="108"/>
      <c r="C84" s="109"/>
      <c r="D84" s="135"/>
      <c r="E84" s="135"/>
      <c r="F84" s="136"/>
      <c r="G84" s="117"/>
      <c r="H84" s="118"/>
      <c r="I84" s="74"/>
      <c r="J84" s="75"/>
      <c r="K84" s="130"/>
      <c r="L84" s="131"/>
      <c r="M84" s="137"/>
      <c r="N84" s="138"/>
      <c r="O84" s="210"/>
      <c r="P84" s="211"/>
      <c r="Q84" s="76"/>
      <c r="R84" s="141"/>
      <c r="S84" s="142"/>
      <c r="T84" s="143"/>
      <c r="U84" s="70"/>
    </row>
    <row r="85" spans="2:21" s="57" customFormat="1" ht="12.75" customHeight="1">
      <c r="B85" s="108"/>
      <c r="C85" s="109"/>
      <c r="D85" s="135"/>
      <c r="E85" s="135"/>
      <c r="F85" s="136"/>
      <c r="G85" s="117"/>
      <c r="H85" s="118"/>
      <c r="I85" s="74"/>
      <c r="J85" s="75"/>
      <c r="K85" s="130"/>
      <c r="L85" s="131"/>
      <c r="M85" s="137"/>
      <c r="N85" s="138"/>
      <c r="O85" s="210"/>
      <c r="P85" s="211"/>
      <c r="Q85" s="76"/>
      <c r="R85" s="141"/>
      <c r="S85" s="142"/>
      <c r="T85" s="143"/>
      <c r="U85" s="70"/>
    </row>
    <row r="86" spans="2:21" ht="12.75" customHeight="1">
      <c r="B86" s="108"/>
      <c r="C86" s="109"/>
      <c r="D86" s="135"/>
      <c r="E86" s="135"/>
      <c r="F86" s="136"/>
      <c r="G86" s="117"/>
      <c r="H86" s="118"/>
      <c r="I86" s="74"/>
      <c r="J86" s="75"/>
      <c r="K86" s="130"/>
      <c r="L86" s="131"/>
      <c r="M86" s="137"/>
      <c r="N86" s="138"/>
      <c r="O86" s="210"/>
      <c r="P86" s="211"/>
      <c r="Q86" s="76"/>
      <c r="R86" s="141"/>
      <c r="S86" s="142"/>
      <c r="T86" s="143"/>
      <c r="U86" s="70"/>
    </row>
    <row r="87" spans="2:21" ht="12.75" customHeight="1" thickBot="1">
      <c r="B87" s="106"/>
      <c r="C87" s="107"/>
      <c r="D87" s="217"/>
      <c r="E87" s="217"/>
      <c r="F87" s="218"/>
      <c r="G87" s="117"/>
      <c r="H87" s="118"/>
      <c r="I87" s="74"/>
      <c r="J87" s="75"/>
      <c r="K87" s="130"/>
      <c r="L87" s="131"/>
      <c r="M87" s="137"/>
      <c r="N87" s="138"/>
      <c r="O87" s="144"/>
      <c r="P87" s="145"/>
      <c r="Q87" s="76"/>
      <c r="R87" s="141"/>
      <c r="S87" s="142"/>
      <c r="T87" s="143"/>
      <c r="U87" s="70"/>
    </row>
    <row r="88" spans="2:20" ht="12.75" customHeight="1" thickBot="1">
      <c r="B88" s="132" t="s">
        <v>72</v>
      </c>
      <c r="C88" s="133"/>
      <c r="D88" s="133"/>
      <c r="E88" s="133"/>
      <c r="F88" s="133"/>
      <c r="G88" s="133"/>
      <c r="H88" s="133"/>
      <c r="I88" s="133"/>
      <c r="J88" s="133"/>
      <c r="K88" s="133"/>
      <c r="L88" s="133"/>
      <c r="M88" s="133"/>
      <c r="N88" s="133"/>
      <c r="O88" s="133"/>
      <c r="P88" s="133"/>
      <c r="Q88" s="134"/>
      <c r="R88" s="212">
        <f>SUM(R67:T87)</f>
        <v>175.16703703703706</v>
      </c>
      <c r="S88" s="213"/>
      <c r="T88" s="214"/>
    </row>
  </sheetData>
  <sheetProtection/>
  <mergeCells count="183">
    <mergeCell ref="K81:L81"/>
    <mergeCell ref="M81:N81"/>
    <mergeCell ref="O81:P81"/>
    <mergeCell ref="R81:T81"/>
    <mergeCell ref="D84:F84"/>
    <mergeCell ref="G84:H84"/>
    <mergeCell ref="K84:L84"/>
    <mergeCell ref="M84:N84"/>
    <mergeCell ref="O84:P84"/>
    <mergeCell ref="G82:H82"/>
    <mergeCell ref="K80:L80"/>
    <mergeCell ref="M80:N80"/>
    <mergeCell ref="O80:P80"/>
    <mergeCell ref="R84:T84"/>
    <mergeCell ref="G83:H83"/>
    <mergeCell ref="O82:P82"/>
    <mergeCell ref="R82:T82"/>
    <mergeCell ref="K83:L83"/>
    <mergeCell ref="K82:L82"/>
    <mergeCell ref="G81:H81"/>
    <mergeCell ref="K77:L77"/>
    <mergeCell ref="M77:N77"/>
    <mergeCell ref="O77:P77"/>
    <mergeCell ref="R77:T77"/>
    <mergeCell ref="R78:T78"/>
    <mergeCell ref="G78:H78"/>
    <mergeCell ref="M58:U58"/>
    <mergeCell ref="Q10:T10"/>
    <mergeCell ref="K76:L76"/>
    <mergeCell ref="M76:N76"/>
    <mergeCell ref="O76:P76"/>
    <mergeCell ref="R76:T76"/>
    <mergeCell ref="O67:P67"/>
    <mergeCell ref="M59:U59"/>
    <mergeCell ref="R66:T66"/>
    <mergeCell ref="R72:T72"/>
    <mergeCell ref="E38:G38"/>
    <mergeCell ref="J17:R17"/>
    <mergeCell ref="D74:F74"/>
    <mergeCell ref="D75:F75"/>
    <mergeCell ref="D85:F85"/>
    <mergeCell ref="D78:F78"/>
    <mergeCell ref="D68:F68"/>
    <mergeCell ref="D72:F72"/>
    <mergeCell ref="D69:F69"/>
    <mergeCell ref="D70:F70"/>
    <mergeCell ref="D87:F87"/>
    <mergeCell ref="G87:H87"/>
    <mergeCell ref="A4:D4"/>
    <mergeCell ref="A5:D6"/>
    <mergeCell ref="A61:J61"/>
    <mergeCell ref="B55:J55"/>
    <mergeCell ref="A53:E53"/>
    <mergeCell ref="E5:T6"/>
    <mergeCell ref="M10:P10"/>
    <mergeCell ref="B59:J59"/>
    <mergeCell ref="M66:N66"/>
    <mergeCell ref="R88:T88"/>
    <mergeCell ref="G85:H85"/>
    <mergeCell ref="G75:H75"/>
    <mergeCell ref="O69:P69"/>
    <mergeCell ref="M71:N71"/>
    <mergeCell ref="M68:N68"/>
    <mergeCell ref="K67:L67"/>
    <mergeCell ref="R79:T79"/>
    <mergeCell ref="G77:H77"/>
    <mergeCell ref="R68:T68"/>
    <mergeCell ref="K75:L75"/>
    <mergeCell ref="M85:N85"/>
    <mergeCell ref="M86:N86"/>
    <mergeCell ref="K86:L86"/>
    <mergeCell ref="M79:N79"/>
    <mergeCell ref="M83:N83"/>
    <mergeCell ref="O83:P83"/>
    <mergeCell ref="R83:T83"/>
    <mergeCell ref="K85:L85"/>
    <mergeCell ref="R86:T86"/>
    <mergeCell ref="R85:T85"/>
    <mergeCell ref="R75:T75"/>
    <mergeCell ref="M82:N82"/>
    <mergeCell ref="R87:T87"/>
    <mergeCell ref="O87:P87"/>
    <mergeCell ref="M87:N87"/>
    <mergeCell ref="O75:P75"/>
    <mergeCell ref="O79:P79"/>
    <mergeCell ref="K87:L87"/>
    <mergeCell ref="R73:T73"/>
    <mergeCell ref="K73:L73"/>
    <mergeCell ref="M73:N73"/>
    <mergeCell ref="R70:T70"/>
    <mergeCell ref="O70:P70"/>
    <mergeCell ref="O86:P86"/>
    <mergeCell ref="K78:L78"/>
    <mergeCell ref="M78:N78"/>
    <mergeCell ref="O78:P78"/>
    <mergeCell ref="R74:T74"/>
    <mergeCell ref="K79:L79"/>
    <mergeCell ref="O85:P85"/>
    <mergeCell ref="R71:T71"/>
    <mergeCell ref="O73:P73"/>
    <mergeCell ref="O74:P74"/>
    <mergeCell ref="K74:L74"/>
    <mergeCell ref="M74:N74"/>
    <mergeCell ref="R80:T80"/>
    <mergeCell ref="O72:P72"/>
    <mergeCell ref="O71:P71"/>
    <mergeCell ref="G72:H72"/>
    <mergeCell ref="K72:L72"/>
    <mergeCell ref="G76:H76"/>
    <mergeCell ref="M56:U56"/>
    <mergeCell ref="B58:J58"/>
    <mergeCell ref="B57:J57"/>
    <mergeCell ref="R67:T67"/>
    <mergeCell ref="G67:H67"/>
    <mergeCell ref="M67:N67"/>
    <mergeCell ref="O66:P66"/>
    <mergeCell ref="B66:F66"/>
    <mergeCell ref="L62:U63"/>
    <mergeCell ref="L61:U61"/>
    <mergeCell ref="K66:L66"/>
    <mergeCell ref="B54:J54"/>
    <mergeCell ref="M54:U54"/>
    <mergeCell ref="B56:J56"/>
    <mergeCell ref="M55:U55"/>
    <mergeCell ref="A62:J63"/>
    <mergeCell ref="G66:H66"/>
    <mergeCell ref="I11:L12"/>
    <mergeCell ref="E10:H10"/>
    <mergeCell ref="N13:T14"/>
    <mergeCell ref="A14:I14"/>
    <mergeCell ref="E11:H12"/>
    <mergeCell ref="A11:D12"/>
    <mergeCell ref="A10:D10"/>
    <mergeCell ref="A17:I17"/>
    <mergeCell ref="L14:M14"/>
    <mergeCell ref="A1:U3"/>
    <mergeCell ref="A7:H7"/>
    <mergeCell ref="J14:K14"/>
    <mergeCell ref="I7:R7"/>
    <mergeCell ref="Q8:R8"/>
    <mergeCell ref="Q9:R9"/>
    <mergeCell ref="E4:T4"/>
    <mergeCell ref="A13:M13"/>
    <mergeCell ref="M11:P12"/>
    <mergeCell ref="I10:L10"/>
    <mergeCell ref="F53:G53"/>
    <mergeCell ref="L53:P53"/>
    <mergeCell ref="Q53:R53"/>
    <mergeCell ref="K68:L68"/>
    <mergeCell ref="M75:N75"/>
    <mergeCell ref="M70:N70"/>
    <mergeCell ref="K71:L71"/>
    <mergeCell ref="M69:N69"/>
    <mergeCell ref="R69:T69"/>
    <mergeCell ref="O68:P68"/>
    <mergeCell ref="K70:L70"/>
    <mergeCell ref="K69:L69"/>
    <mergeCell ref="B88:Q88"/>
    <mergeCell ref="G68:H68"/>
    <mergeCell ref="D73:F73"/>
    <mergeCell ref="D79:F79"/>
    <mergeCell ref="D86:F86"/>
    <mergeCell ref="G69:H69"/>
    <mergeCell ref="M72:N72"/>
    <mergeCell ref="G73:H73"/>
    <mergeCell ref="G70:H70"/>
    <mergeCell ref="G79:H79"/>
    <mergeCell ref="C67:C68"/>
    <mergeCell ref="C69:C71"/>
    <mergeCell ref="B67:B68"/>
    <mergeCell ref="B69:B71"/>
    <mergeCell ref="D67:F67"/>
    <mergeCell ref="D77:F77"/>
    <mergeCell ref="G86:H86"/>
    <mergeCell ref="G71:H71"/>
    <mergeCell ref="D76:F76"/>
    <mergeCell ref="D83:F83"/>
    <mergeCell ref="D71:F71"/>
    <mergeCell ref="G74:H74"/>
    <mergeCell ref="D80:F80"/>
    <mergeCell ref="G80:H80"/>
    <mergeCell ref="D81:F81"/>
    <mergeCell ref="D82:F82"/>
  </mergeCells>
  <printOptions horizontalCentered="1" verticalCentered="1"/>
  <pageMargins left="0" right="0" top="0" bottom="0" header="0.5118110236220472" footer="0.5118110236220472"/>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W16"/>
  <sheetViews>
    <sheetView view="pageBreakPreview" zoomScale="115" zoomScaleSheetLayoutView="115" zoomScalePageLayoutView="0" workbookViewId="0" topLeftCell="A1">
      <selection activeCell="B12" sqref="B12"/>
    </sheetView>
  </sheetViews>
  <sheetFormatPr defaultColWidth="9.00390625" defaultRowHeight="13.5"/>
  <cols>
    <col min="1" max="1" width="2.375" style="0" bestFit="1" customWidth="1"/>
    <col min="2" max="3" width="22.375" style="0" customWidth="1"/>
    <col min="4" max="4" width="5.125" style="0" bestFit="1" customWidth="1"/>
    <col min="5" max="5" width="5.375" style="0" bestFit="1" customWidth="1"/>
    <col min="6" max="7" width="6.00390625" style="0" bestFit="1" customWidth="1"/>
    <col min="8" max="8" width="4.25390625" style="0" bestFit="1" customWidth="1"/>
    <col min="9" max="9" width="4.375" style="0" bestFit="1" customWidth="1"/>
    <col min="10" max="10" width="4.625" style="0" bestFit="1" customWidth="1"/>
    <col min="11" max="11" width="3.75390625" style="0" bestFit="1" customWidth="1"/>
    <col min="12" max="12" width="4.875" style="0" bestFit="1" customWidth="1"/>
    <col min="13" max="13" width="4.00390625" style="0" bestFit="1" customWidth="1"/>
    <col min="14" max="26" width="4.625" style="0" customWidth="1"/>
    <col min="27" max="41" width="4.625" style="101" customWidth="1"/>
    <col min="42" max="49" width="4.625" style="0" customWidth="1"/>
  </cols>
  <sheetData>
    <row r="1" spans="1:49" s="80" customFormat="1" ht="13.5">
      <c r="A1" s="77"/>
      <c r="B1" s="77"/>
      <c r="C1" s="77" t="s">
        <v>73</v>
      </c>
      <c r="D1" s="77"/>
      <c r="E1" s="77">
        <f>E2</f>
        <v>93.06099999999999</v>
      </c>
      <c r="F1" s="77"/>
      <c r="G1" s="77"/>
      <c r="H1" s="77">
        <f>H2</f>
        <v>8.592500000000001</v>
      </c>
      <c r="I1" s="77"/>
      <c r="J1" s="77">
        <f>J2</f>
        <v>5.468299999999999</v>
      </c>
      <c r="K1" s="77"/>
      <c r="L1" s="77">
        <f>L2</f>
        <v>2.2281</v>
      </c>
      <c r="M1" s="77"/>
      <c r="N1" s="77">
        <f>N2</f>
        <v>973.817</v>
      </c>
      <c r="O1" s="77">
        <f>O2</f>
        <v>127.72</v>
      </c>
      <c r="P1" s="77"/>
      <c r="Q1" s="77"/>
      <c r="R1" s="77"/>
      <c r="S1" s="77">
        <f>SUM(N2:Z2)/1000</f>
        <v>1.2510801500000002</v>
      </c>
      <c r="T1" s="77"/>
      <c r="U1" s="77"/>
      <c r="V1" s="77"/>
      <c r="W1" s="77"/>
      <c r="X1" s="77"/>
      <c r="Y1" s="77"/>
      <c r="Z1" s="77"/>
      <c r="AA1" s="77">
        <f>AA2/1000</f>
        <v>0.0148</v>
      </c>
      <c r="AB1" s="77">
        <f>AB2/1000</f>
        <v>0.090634</v>
      </c>
      <c r="AC1" s="77">
        <f>AC2/1000</f>
        <v>0.022242</v>
      </c>
      <c r="AD1" s="77">
        <f>AD2/1000</f>
        <v>0.0004</v>
      </c>
      <c r="AE1" s="78">
        <f>AE2</f>
        <v>4.459699999999999</v>
      </c>
      <c r="AF1" s="77">
        <f>AF2/1000</f>
        <v>0.004074</v>
      </c>
      <c r="AG1" s="78">
        <f>AG2</f>
        <v>0.14249000000000003</v>
      </c>
      <c r="AH1" s="78">
        <f>AH2</f>
        <v>0.13846</v>
      </c>
      <c r="AI1" s="78">
        <f>AI2</f>
        <v>8.058200000000001</v>
      </c>
      <c r="AJ1" s="78">
        <f>AJ2</f>
        <v>0.07823000000000002</v>
      </c>
      <c r="AK1" s="77">
        <f>AK2/1000</f>
        <v>0.004520000000000001</v>
      </c>
      <c r="AL1" s="77">
        <f>AL2/1000</f>
        <v>0.02485</v>
      </c>
      <c r="AM1" s="78">
        <f>AM2</f>
        <v>0.8940200000000001</v>
      </c>
      <c r="AN1" s="78">
        <f>AN2</f>
        <v>0.09820000000000001</v>
      </c>
      <c r="AO1" s="78">
        <f>AO2</f>
        <v>32.940000000000005</v>
      </c>
      <c r="AP1" s="79">
        <f>SUM(AA1:AO1)</f>
        <v>46.97082</v>
      </c>
      <c r="AQ1" s="77"/>
      <c r="AR1" s="77"/>
      <c r="AS1" s="77"/>
      <c r="AT1" s="77"/>
      <c r="AU1" s="77"/>
      <c r="AV1" s="77">
        <f>AV2</f>
        <v>0.34169999999999995</v>
      </c>
      <c r="AW1" s="78">
        <f>AW2</f>
        <v>3.231</v>
      </c>
    </row>
    <row r="2" spans="1:49" s="80" customFormat="1" ht="12.75" customHeight="1">
      <c r="A2" s="77"/>
      <c r="B2" s="77"/>
      <c r="C2" s="77" t="s">
        <v>74</v>
      </c>
      <c r="D2" s="77">
        <f aca="true" t="shared" si="0" ref="D2:AW2">MAX(D3:D16)</f>
        <v>65.9</v>
      </c>
      <c r="E2" s="77">
        <f t="shared" si="0"/>
        <v>93.06099999999999</v>
      </c>
      <c r="F2" s="77">
        <f t="shared" si="0"/>
        <v>389.367224</v>
      </c>
      <c r="G2" s="77">
        <f t="shared" si="0"/>
        <v>46.0011</v>
      </c>
      <c r="H2" s="77">
        <f t="shared" si="0"/>
        <v>8.592500000000001</v>
      </c>
      <c r="I2" s="77">
        <f t="shared" si="0"/>
        <v>0</v>
      </c>
      <c r="J2" s="77">
        <f t="shared" si="0"/>
        <v>5.468299999999999</v>
      </c>
      <c r="K2" s="77">
        <f t="shared" si="0"/>
        <v>0</v>
      </c>
      <c r="L2" s="77">
        <f t="shared" si="0"/>
        <v>2.2281</v>
      </c>
      <c r="M2" s="77">
        <f t="shared" si="0"/>
        <v>3.429500000000001</v>
      </c>
      <c r="N2" s="77">
        <f t="shared" si="0"/>
        <v>973.817</v>
      </c>
      <c r="O2" s="77">
        <f t="shared" si="0"/>
        <v>127.72</v>
      </c>
      <c r="P2" s="77">
        <f t="shared" si="0"/>
        <v>18.03</v>
      </c>
      <c r="Q2" s="77">
        <f t="shared" si="0"/>
        <v>7.989999999999999</v>
      </c>
      <c r="R2" s="77">
        <f t="shared" si="0"/>
        <v>121.79</v>
      </c>
      <c r="S2" s="77">
        <f t="shared" si="0"/>
        <v>0.37649999999999995</v>
      </c>
      <c r="T2" s="77">
        <f t="shared" si="0"/>
        <v>1.1423</v>
      </c>
      <c r="U2" s="77">
        <f t="shared" si="0"/>
        <v>0.04326</v>
      </c>
      <c r="V2" s="77">
        <f t="shared" si="0"/>
        <v>0.03909</v>
      </c>
      <c r="W2" s="77">
        <f t="shared" si="0"/>
        <v>0.006</v>
      </c>
      <c r="X2" s="77">
        <f t="shared" si="0"/>
        <v>0.01</v>
      </c>
      <c r="Y2" s="77">
        <f t="shared" si="0"/>
        <v>0.034</v>
      </c>
      <c r="Z2" s="77">
        <f t="shared" si="0"/>
        <v>0.082</v>
      </c>
      <c r="AA2" s="77">
        <f t="shared" si="0"/>
        <v>14.8</v>
      </c>
      <c r="AB2" s="77">
        <f t="shared" si="0"/>
        <v>90.634</v>
      </c>
      <c r="AC2" s="77">
        <f t="shared" si="0"/>
        <v>22.242</v>
      </c>
      <c r="AD2" s="77">
        <f t="shared" si="0"/>
        <v>0.4</v>
      </c>
      <c r="AE2" s="77">
        <f t="shared" si="0"/>
        <v>4.459699999999999</v>
      </c>
      <c r="AF2" s="77">
        <f t="shared" si="0"/>
        <v>4.074000000000001</v>
      </c>
      <c r="AG2" s="77">
        <f t="shared" si="0"/>
        <v>0.14249000000000003</v>
      </c>
      <c r="AH2" s="77">
        <f t="shared" si="0"/>
        <v>0.13846</v>
      </c>
      <c r="AI2" s="77">
        <f t="shared" si="0"/>
        <v>8.058200000000001</v>
      </c>
      <c r="AJ2" s="77">
        <f t="shared" si="0"/>
        <v>0.07823000000000002</v>
      </c>
      <c r="AK2" s="77">
        <f t="shared" si="0"/>
        <v>4.5200000000000005</v>
      </c>
      <c r="AL2" s="77">
        <f t="shared" si="0"/>
        <v>24.85</v>
      </c>
      <c r="AM2" s="77">
        <f t="shared" si="0"/>
        <v>0.8940200000000001</v>
      </c>
      <c r="AN2" s="77">
        <f t="shared" si="0"/>
        <v>0.09820000000000001</v>
      </c>
      <c r="AO2" s="77">
        <f t="shared" si="0"/>
        <v>32.940000000000005</v>
      </c>
      <c r="AP2" s="77">
        <f t="shared" si="0"/>
        <v>0.8353200000000001</v>
      </c>
      <c r="AQ2" s="77">
        <f t="shared" si="0"/>
        <v>1.7791600000000003</v>
      </c>
      <c r="AR2" s="77">
        <f t="shared" si="0"/>
        <v>2.13088</v>
      </c>
      <c r="AS2" s="77">
        <f t="shared" si="0"/>
        <v>112</v>
      </c>
      <c r="AT2" s="77">
        <f t="shared" si="0"/>
        <v>0.10900000000000001</v>
      </c>
      <c r="AU2" s="77">
        <f t="shared" si="0"/>
        <v>0.23272</v>
      </c>
      <c r="AV2" s="77">
        <f t="shared" si="0"/>
        <v>0.34169999999999995</v>
      </c>
      <c r="AW2" s="77">
        <f t="shared" si="0"/>
        <v>3.231</v>
      </c>
    </row>
    <row r="3" spans="1:49" ht="13.5" customHeight="1">
      <c r="A3" s="240" t="s">
        <v>75</v>
      </c>
      <c r="B3" s="243" t="s">
        <v>76</v>
      </c>
      <c r="C3" s="243" t="s">
        <v>77</v>
      </c>
      <c r="D3" s="245" t="s">
        <v>78</v>
      </c>
      <c r="E3" s="81"/>
      <c r="F3" s="82"/>
      <c r="G3" s="82"/>
      <c r="H3" s="82"/>
      <c r="I3" s="82"/>
      <c r="J3" s="82"/>
      <c r="K3" s="82"/>
      <c r="L3" s="82"/>
      <c r="M3" s="82"/>
      <c r="N3" s="250" t="s">
        <v>79</v>
      </c>
      <c r="O3" s="250"/>
      <c r="P3" s="250"/>
      <c r="Q3" s="250"/>
      <c r="R3" s="250"/>
      <c r="S3" s="250"/>
      <c r="T3" s="250"/>
      <c r="U3" s="250"/>
      <c r="V3" s="250"/>
      <c r="W3" s="250"/>
      <c r="X3" s="250"/>
      <c r="Y3" s="250"/>
      <c r="Z3" s="250"/>
      <c r="AA3" s="250" t="s">
        <v>80</v>
      </c>
      <c r="AB3" s="250"/>
      <c r="AC3" s="250"/>
      <c r="AD3" s="250"/>
      <c r="AE3" s="250"/>
      <c r="AF3" s="250"/>
      <c r="AG3" s="250"/>
      <c r="AH3" s="250"/>
      <c r="AI3" s="250"/>
      <c r="AJ3" s="250"/>
      <c r="AK3" s="250"/>
      <c r="AL3" s="250"/>
      <c r="AM3" s="250"/>
      <c r="AN3" s="250"/>
      <c r="AO3" s="250"/>
      <c r="AP3" s="252" t="s">
        <v>81</v>
      </c>
      <c r="AQ3" s="253"/>
      <c r="AR3" s="254"/>
      <c r="AS3" s="82"/>
      <c r="AT3" s="255" t="s">
        <v>6</v>
      </c>
      <c r="AU3" s="256"/>
      <c r="AV3" s="257"/>
      <c r="AW3" s="82"/>
    </row>
    <row r="4" spans="1:49" ht="13.5" customHeight="1">
      <c r="A4" s="241"/>
      <c r="B4" s="242"/>
      <c r="C4" s="242"/>
      <c r="D4" s="246"/>
      <c r="E4" s="237" t="s">
        <v>82</v>
      </c>
      <c r="F4" s="237" t="s">
        <v>82</v>
      </c>
      <c r="G4" s="237" t="s">
        <v>83</v>
      </c>
      <c r="H4" s="237" t="s">
        <v>3</v>
      </c>
      <c r="I4" s="258" t="s">
        <v>84</v>
      </c>
      <c r="J4" s="237" t="s">
        <v>2</v>
      </c>
      <c r="K4" s="239" t="s">
        <v>85</v>
      </c>
      <c r="L4" s="237" t="s">
        <v>1</v>
      </c>
      <c r="M4" s="237" t="s">
        <v>86</v>
      </c>
      <c r="N4" s="81"/>
      <c r="O4" s="82"/>
      <c r="P4" s="82"/>
      <c r="Q4" s="82"/>
      <c r="R4" s="82"/>
      <c r="S4" s="82"/>
      <c r="T4" s="82"/>
      <c r="U4" s="82"/>
      <c r="V4" s="82"/>
      <c r="W4" s="82"/>
      <c r="X4" s="82"/>
      <c r="Y4" s="82"/>
      <c r="Z4" s="82"/>
      <c r="AA4" s="250" t="s">
        <v>87</v>
      </c>
      <c r="AB4" s="250"/>
      <c r="AC4" s="250"/>
      <c r="AD4" s="250"/>
      <c r="AE4" s="250"/>
      <c r="AF4" s="250"/>
      <c r="AG4" s="255" t="s">
        <v>88</v>
      </c>
      <c r="AH4" s="256"/>
      <c r="AI4" s="256"/>
      <c r="AJ4" s="256"/>
      <c r="AK4" s="256"/>
      <c r="AL4" s="256"/>
      <c r="AM4" s="256"/>
      <c r="AN4" s="248"/>
      <c r="AO4" s="257"/>
      <c r="AP4" s="85"/>
      <c r="AQ4" s="247" t="s">
        <v>89</v>
      </c>
      <c r="AR4" s="248"/>
      <c r="AS4" s="86"/>
      <c r="AT4" s="81"/>
      <c r="AU4" s="82"/>
      <c r="AV4" s="82"/>
      <c r="AW4" s="86"/>
    </row>
    <row r="5" spans="1:49" ht="13.5">
      <c r="A5" s="241"/>
      <c r="B5" s="242"/>
      <c r="C5" s="242"/>
      <c r="D5" s="246"/>
      <c r="E5" s="238"/>
      <c r="F5" s="238"/>
      <c r="G5" s="238"/>
      <c r="H5" s="238"/>
      <c r="I5" s="238"/>
      <c r="J5" s="238"/>
      <c r="K5" s="238"/>
      <c r="L5" s="238"/>
      <c r="M5" s="238"/>
      <c r="N5" s="87"/>
      <c r="O5" s="86"/>
      <c r="P5" s="86"/>
      <c r="Q5" s="86"/>
      <c r="R5" s="86"/>
      <c r="S5" s="86"/>
      <c r="T5" s="86"/>
      <c r="U5" s="86"/>
      <c r="V5" s="86"/>
      <c r="W5" s="86"/>
      <c r="X5" s="86"/>
      <c r="Y5" s="86"/>
      <c r="Z5" s="86"/>
      <c r="AA5" s="249" t="s">
        <v>90</v>
      </c>
      <c r="AB5" s="249"/>
      <c r="AC5" s="249"/>
      <c r="AD5" s="82"/>
      <c r="AE5" s="82"/>
      <c r="AF5" s="87"/>
      <c r="AG5" s="88"/>
      <c r="AH5" s="82"/>
      <c r="AI5" s="82"/>
      <c r="AJ5" s="82"/>
      <c r="AK5" s="82"/>
      <c r="AL5" s="82"/>
      <c r="AM5" s="82"/>
      <c r="AN5" s="89"/>
      <c r="AO5" s="89"/>
      <c r="AP5" s="89"/>
      <c r="AQ5" s="87"/>
      <c r="AR5" s="90"/>
      <c r="AS5" s="86"/>
      <c r="AT5" s="87"/>
      <c r="AU5" s="86"/>
      <c r="AV5" s="86"/>
      <c r="AW5" s="86"/>
    </row>
    <row r="6" spans="1:49" ht="75">
      <c r="A6" s="241"/>
      <c r="B6" s="242"/>
      <c r="C6" s="242"/>
      <c r="D6" s="246"/>
      <c r="E6" s="238"/>
      <c r="F6" s="238"/>
      <c r="G6" s="238"/>
      <c r="H6" s="238"/>
      <c r="I6" s="238"/>
      <c r="J6" s="238"/>
      <c r="K6" s="238"/>
      <c r="L6" s="238"/>
      <c r="M6" s="238"/>
      <c r="N6" s="91" t="s">
        <v>91</v>
      </c>
      <c r="O6" s="84" t="s">
        <v>92</v>
      </c>
      <c r="P6" s="84" t="s">
        <v>93</v>
      </c>
      <c r="Q6" s="92" t="s">
        <v>94</v>
      </c>
      <c r="R6" s="84" t="s">
        <v>95</v>
      </c>
      <c r="S6" s="84" t="s">
        <v>96</v>
      </c>
      <c r="T6" s="84" t="s">
        <v>97</v>
      </c>
      <c r="U6" s="84" t="s">
        <v>98</v>
      </c>
      <c r="V6" s="84" t="s">
        <v>99</v>
      </c>
      <c r="W6" s="84" t="s">
        <v>100</v>
      </c>
      <c r="X6" s="84" t="s">
        <v>101</v>
      </c>
      <c r="Y6" s="84" t="s">
        <v>102</v>
      </c>
      <c r="Z6" s="84" t="s">
        <v>103</v>
      </c>
      <c r="AA6" s="93" t="s">
        <v>104</v>
      </c>
      <c r="AB6" s="93" t="s">
        <v>105</v>
      </c>
      <c r="AC6" s="94" t="s">
        <v>106</v>
      </c>
      <c r="AD6" s="84" t="s">
        <v>107</v>
      </c>
      <c r="AE6" s="84" t="s">
        <v>108</v>
      </c>
      <c r="AF6" s="91" t="s">
        <v>109</v>
      </c>
      <c r="AG6" s="95" t="s">
        <v>110</v>
      </c>
      <c r="AH6" s="84" t="s">
        <v>111</v>
      </c>
      <c r="AI6" s="84" t="s">
        <v>112</v>
      </c>
      <c r="AJ6" s="84" t="s">
        <v>113</v>
      </c>
      <c r="AK6" s="84" t="s">
        <v>114</v>
      </c>
      <c r="AL6" s="84" t="s">
        <v>115</v>
      </c>
      <c r="AM6" s="92" t="s">
        <v>116</v>
      </c>
      <c r="AN6" s="96" t="s">
        <v>117</v>
      </c>
      <c r="AO6" s="96" t="s">
        <v>118</v>
      </c>
      <c r="AP6" s="96" t="s">
        <v>119</v>
      </c>
      <c r="AQ6" s="91" t="s">
        <v>120</v>
      </c>
      <c r="AR6" s="95" t="s">
        <v>121</v>
      </c>
      <c r="AS6" s="92" t="s">
        <v>122</v>
      </c>
      <c r="AT6" s="91" t="s">
        <v>88</v>
      </c>
      <c r="AU6" s="84" t="s">
        <v>123</v>
      </c>
      <c r="AV6" s="84" t="s">
        <v>124</v>
      </c>
      <c r="AW6" s="84" t="s">
        <v>125</v>
      </c>
    </row>
    <row r="7" spans="1:49" ht="13.5">
      <c r="A7" s="242"/>
      <c r="B7" s="244"/>
      <c r="C7" s="244"/>
      <c r="D7" s="97" t="s">
        <v>126</v>
      </c>
      <c r="E7" s="98" t="s">
        <v>127</v>
      </c>
      <c r="F7" s="97" t="s">
        <v>128</v>
      </c>
      <c r="G7" s="97" t="s">
        <v>129</v>
      </c>
      <c r="H7" s="97" t="s">
        <v>129</v>
      </c>
      <c r="I7" s="97" t="s">
        <v>129</v>
      </c>
      <c r="J7" s="97" t="s">
        <v>129</v>
      </c>
      <c r="K7" s="97" t="s">
        <v>129</v>
      </c>
      <c r="L7" s="97" t="s">
        <v>129</v>
      </c>
      <c r="M7" s="97" t="s">
        <v>129</v>
      </c>
      <c r="N7" s="97" t="s">
        <v>130</v>
      </c>
      <c r="O7" s="97" t="s">
        <v>130</v>
      </c>
      <c r="P7" s="97" t="s">
        <v>130</v>
      </c>
      <c r="Q7" s="97" t="s">
        <v>130</v>
      </c>
      <c r="R7" s="97" t="s">
        <v>130</v>
      </c>
      <c r="S7" s="97" t="s">
        <v>130</v>
      </c>
      <c r="T7" s="97" t="s">
        <v>130</v>
      </c>
      <c r="U7" s="97" t="s">
        <v>130</v>
      </c>
      <c r="V7" s="97" t="s">
        <v>130</v>
      </c>
      <c r="W7" s="97" t="s">
        <v>130</v>
      </c>
      <c r="X7" s="97" t="s">
        <v>130</v>
      </c>
      <c r="Y7" s="97" t="s">
        <v>130</v>
      </c>
      <c r="Z7" s="97" t="s">
        <v>130</v>
      </c>
      <c r="AA7" s="97" t="s">
        <v>131</v>
      </c>
      <c r="AB7" s="97" t="s">
        <v>131</v>
      </c>
      <c r="AC7" s="97" t="s">
        <v>131</v>
      </c>
      <c r="AD7" s="97" t="s">
        <v>131</v>
      </c>
      <c r="AE7" s="97" t="s">
        <v>130</v>
      </c>
      <c r="AF7" s="97" t="s">
        <v>131</v>
      </c>
      <c r="AG7" s="97" t="s">
        <v>130</v>
      </c>
      <c r="AH7" s="97" t="s">
        <v>130</v>
      </c>
      <c r="AI7" s="97" t="s">
        <v>130</v>
      </c>
      <c r="AJ7" s="97" t="s">
        <v>130</v>
      </c>
      <c r="AK7" s="97" t="s">
        <v>131</v>
      </c>
      <c r="AL7" s="97" t="s">
        <v>131</v>
      </c>
      <c r="AM7" s="97" t="s">
        <v>130</v>
      </c>
      <c r="AN7" s="97" t="s">
        <v>130</v>
      </c>
      <c r="AO7" s="97" t="s">
        <v>130</v>
      </c>
      <c r="AP7" s="97" t="s">
        <v>129</v>
      </c>
      <c r="AQ7" s="97" t="s">
        <v>129</v>
      </c>
      <c r="AR7" s="97" t="s">
        <v>129</v>
      </c>
      <c r="AS7" s="97" t="s">
        <v>130</v>
      </c>
      <c r="AT7" s="97" t="s">
        <v>129</v>
      </c>
      <c r="AU7" s="97" t="s">
        <v>129</v>
      </c>
      <c r="AV7" s="97" t="s">
        <v>129</v>
      </c>
      <c r="AW7" s="97" t="s">
        <v>129</v>
      </c>
    </row>
    <row r="8" spans="1:49" ht="13.5">
      <c r="A8" s="83"/>
      <c r="B8" s="99" t="s">
        <v>174</v>
      </c>
      <c r="C8" s="99" t="s">
        <v>171</v>
      </c>
      <c r="D8" s="102">
        <v>20</v>
      </c>
      <c r="E8" s="102">
        <v>3.6</v>
      </c>
      <c r="F8" s="102">
        <v>15.0624</v>
      </c>
      <c r="G8" s="102">
        <v>18.919999999999998</v>
      </c>
      <c r="H8" s="102">
        <v>0.1</v>
      </c>
      <c r="I8" s="102">
        <v>0</v>
      </c>
      <c r="J8" s="102">
        <v>0.020000000000000004</v>
      </c>
      <c r="K8" s="102">
        <v>0</v>
      </c>
      <c r="L8" s="102">
        <v>0.82</v>
      </c>
      <c r="M8" s="102">
        <v>0.12</v>
      </c>
      <c r="N8" s="102">
        <v>3.8000000000000003</v>
      </c>
      <c r="O8" s="102">
        <v>46</v>
      </c>
      <c r="P8" s="102">
        <v>4.800000000000001</v>
      </c>
      <c r="Q8" s="102">
        <v>2</v>
      </c>
      <c r="R8" s="102">
        <v>3.6</v>
      </c>
      <c r="S8" s="102">
        <v>0.04000000000000001</v>
      </c>
      <c r="T8" s="102">
        <v>0.04000000000000001</v>
      </c>
      <c r="U8" s="102">
        <v>0.004</v>
      </c>
      <c r="V8" s="102">
        <v>0.008</v>
      </c>
      <c r="W8" s="102">
        <v>0</v>
      </c>
      <c r="X8" s="102">
        <v>0</v>
      </c>
      <c r="Y8" s="102">
        <v>0</v>
      </c>
      <c r="Z8" s="102">
        <v>0</v>
      </c>
      <c r="AA8" s="102">
        <v>0</v>
      </c>
      <c r="AB8" s="102">
        <v>0</v>
      </c>
      <c r="AC8" s="102">
        <v>0</v>
      </c>
      <c r="AD8" s="102">
        <v>0</v>
      </c>
      <c r="AE8" s="102">
        <v>0</v>
      </c>
      <c r="AF8" s="102">
        <v>0</v>
      </c>
      <c r="AG8" s="102">
        <v>0.004</v>
      </c>
      <c r="AH8" s="102">
        <v>0.002</v>
      </c>
      <c r="AI8" s="102">
        <v>0.06</v>
      </c>
      <c r="AJ8" s="102">
        <v>0.008</v>
      </c>
      <c r="AK8" s="102">
        <v>0</v>
      </c>
      <c r="AL8" s="102">
        <v>6.800000000000001</v>
      </c>
      <c r="AM8" s="102">
        <v>0.024</v>
      </c>
      <c r="AN8" s="102">
        <v>0</v>
      </c>
      <c r="AO8" s="102">
        <v>2.4000000000000004</v>
      </c>
      <c r="AP8" s="102">
        <v>0.002</v>
      </c>
      <c r="AQ8" s="102">
        <v>0</v>
      </c>
      <c r="AR8" s="102">
        <v>0.004</v>
      </c>
      <c r="AS8" s="102">
        <v>0</v>
      </c>
      <c r="AT8" s="102">
        <v>0.1</v>
      </c>
      <c r="AU8" s="102">
        <v>0.18000000000000002</v>
      </c>
      <c r="AV8" s="102">
        <v>0.27999999999999997</v>
      </c>
      <c r="AW8" s="102">
        <v>0</v>
      </c>
    </row>
    <row r="9" spans="1:49" ht="13.5">
      <c r="A9" s="83"/>
      <c r="B9" s="99"/>
      <c r="C9" s="99" t="s">
        <v>134</v>
      </c>
      <c r="D9" s="102">
        <v>1</v>
      </c>
      <c r="E9" s="102">
        <v>0</v>
      </c>
      <c r="F9" s="102">
        <v>0</v>
      </c>
      <c r="G9" s="102">
        <v>0.001</v>
      </c>
      <c r="H9" s="102">
        <v>0</v>
      </c>
      <c r="I9" s="102">
        <v>0</v>
      </c>
      <c r="J9" s="102">
        <v>0</v>
      </c>
      <c r="K9" s="102">
        <v>0</v>
      </c>
      <c r="L9" s="102">
        <v>0</v>
      </c>
      <c r="M9" s="102">
        <v>0.9990000000000001</v>
      </c>
      <c r="N9" s="102">
        <v>90</v>
      </c>
      <c r="O9" s="102">
        <v>1</v>
      </c>
      <c r="P9" s="102">
        <v>0.22</v>
      </c>
      <c r="Q9" s="102">
        <v>0.18</v>
      </c>
      <c r="R9" s="102">
        <v>0</v>
      </c>
      <c r="S9" s="102">
        <v>0</v>
      </c>
      <c r="T9" s="102">
        <v>0</v>
      </c>
      <c r="U9" s="102">
        <v>0.0001</v>
      </c>
      <c r="V9" s="102">
        <v>0</v>
      </c>
      <c r="W9" s="102">
        <v>0</v>
      </c>
      <c r="X9" s="102">
        <v>0</v>
      </c>
      <c r="Y9" s="102">
        <v>0</v>
      </c>
      <c r="Z9" s="102">
        <v>0</v>
      </c>
      <c r="AA9" s="102">
        <v>0</v>
      </c>
      <c r="AB9" s="102">
        <v>0</v>
      </c>
      <c r="AC9" s="102">
        <v>0</v>
      </c>
      <c r="AD9" s="102">
        <v>0</v>
      </c>
      <c r="AE9" s="102">
        <v>0</v>
      </c>
      <c r="AF9" s="102">
        <v>0</v>
      </c>
      <c r="AG9" s="102">
        <v>0</v>
      </c>
      <c r="AH9" s="102">
        <v>0</v>
      </c>
      <c r="AI9" s="102">
        <v>0</v>
      </c>
      <c r="AJ9" s="102">
        <v>0</v>
      </c>
      <c r="AK9" s="102">
        <v>0</v>
      </c>
      <c r="AL9" s="102">
        <v>0</v>
      </c>
      <c r="AM9" s="102">
        <v>0</v>
      </c>
      <c r="AN9" s="102">
        <v>0</v>
      </c>
      <c r="AO9" s="102">
        <v>0</v>
      </c>
      <c r="AP9" s="102">
        <v>0</v>
      </c>
      <c r="AQ9" s="102">
        <v>0</v>
      </c>
      <c r="AR9" s="102">
        <v>0</v>
      </c>
      <c r="AS9" s="102">
        <v>0</v>
      </c>
      <c r="AT9" s="102">
        <v>0</v>
      </c>
      <c r="AU9" s="102">
        <v>0</v>
      </c>
      <c r="AV9" s="102">
        <v>0</v>
      </c>
      <c r="AW9" s="102">
        <v>0.991</v>
      </c>
    </row>
    <row r="10" spans="1:49" ht="13.5">
      <c r="A10" s="83"/>
      <c r="B10" s="99"/>
      <c r="C10" s="99" t="s">
        <v>172</v>
      </c>
      <c r="D10" s="102">
        <v>40</v>
      </c>
      <c r="E10" s="102">
        <v>50.400000000000006</v>
      </c>
      <c r="F10" s="102">
        <v>210.87360000000004</v>
      </c>
      <c r="G10" s="102">
        <v>26.64</v>
      </c>
      <c r="H10" s="102">
        <v>8.4</v>
      </c>
      <c r="I10" s="102">
        <v>0</v>
      </c>
      <c r="J10" s="102">
        <v>1.32</v>
      </c>
      <c r="K10" s="102">
        <v>0</v>
      </c>
      <c r="L10" s="102">
        <v>1.2000000000000002</v>
      </c>
      <c r="M10" s="102">
        <v>2.2800000000000002</v>
      </c>
      <c r="N10" s="102">
        <v>880</v>
      </c>
      <c r="O10" s="102">
        <v>72</v>
      </c>
      <c r="P10" s="102">
        <v>9.200000000000001</v>
      </c>
      <c r="Q10" s="102">
        <v>4.4</v>
      </c>
      <c r="R10" s="102">
        <v>116</v>
      </c>
      <c r="S10" s="102">
        <v>0.27999999999999997</v>
      </c>
      <c r="T10" s="102">
        <v>1.08</v>
      </c>
      <c r="U10" s="102">
        <v>0.032</v>
      </c>
      <c r="V10" s="102">
        <v>0.016</v>
      </c>
      <c r="W10" s="102">
        <v>0</v>
      </c>
      <c r="X10" s="102">
        <v>0</v>
      </c>
      <c r="Y10" s="102">
        <v>0</v>
      </c>
      <c r="Z10" s="102">
        <v>0</v>
      </c>
      <c r="AA10" s="102">
        <v>14.8</v>
      </c>
      <c r="AB10" s="102">
        <v>18.400000000000002</v>
      </c>
      <c r="AC10" s="102">
        <v>16.400000000000002</v>
      </c>
      <c r="AD10" s="102">
        <v>0.4</v>
      </c>
      <c r="AE10" s="102">
        <v>2.6</v>
      </c>
      <c r="AF10" s="102">
        <v>0.4</v>
      </c>
      <c r="AG10" s="102">
        <v>0.136</v>
      </c>
      <c r="AH10" s="102">
        <v>0.132</v>
      </c>
      <c r="AI10" s="102">
        <v>7.96</v>
      </c>
      <c r="AJ10" s="102">
        <v>0.068</v>
      </c>
      <c r="AK10" s="102">
        <v>4.5200000000000005</v>
      </c>
      <c r="AL10" s="102">
        <v>17.2</v>
      </c>
      <c r="AM10" s="102">
        <v>0.8640000000000001</v>
      </c>
      <c r="AN10" s="102">
        <v>0</v>
      </c>
      <c r="AO10" s="102">
        <v>30.400000000000002</v>
      </c>
      <c r="AP10" s="102">
        <v>0.21600000000000003</v>
      </c>
      <c r="AQ10" s="102">
        <v>0.236</v>
      </c>
      <c r="AR10" s="102">
        <v>0.43600000000000005</v>
      </c>
      <c r="AS10" s="102">
        <v>112</v>
      </c>
      <c r="AT10" s="102">
        <v>0</v>
      </c>
      <c r="AU10" s="102">
        <v>0</v>
      </c>
      <c r="AV10" s="102">
        <v>0</v>
      </c>
      <c r="AW10" s="102">
        <v>2.2399999999999998</v>
      </c>
    </row>
    <row r="11" spans="1:49" ht="13.5">
      <c r="A11" s="83"/>
      <c r="B11" s="99"/>
      <c r="C11" s="99" t="s">
        <v>135</v>
      </c>
      <c r="D11" s="102">
        <v>4</v>
      </c>
      <c r="E11" s="102">
        <v>36.84</v>
      </c>
      <c r="F11" s="102">
        <v>154.13856</v>
      </c>
      <c r="G11" s="102">
        <v>0</v>
      </c>
      <c r="H11" s="102">
        <v>0</v>
      </c>
      <c r="I11" s="102">
        <v>0</v>
      </c>
      <c r="J11" s="102">
        <v>4</v>
      </c>
      <c r="K11" s="102">
        <v>0</v>
      </c>
      <c r="L11" s="102">
        <v>0</v>
      </c>
      <c r="M11" s="102">
        <v>0</v>
      </c>
      <c r="N11" s="102">
        <v>0</v>
      </c>
      <c r="O11" s="102">
        <v>0</v>
      </c>
      <c r="P11" s="102">
        <v>0.04</v>
      </c>
      <c r="Q11" s="102">
        <v>0</v>
      </c>
      <c r="R11" s="102">
        <v>0.04</v>
      </c>
      <c r="S11" s="102">
        <v>0.004</v>
      </c>
      <c r="T11" s="102">
        <v>0</v>
      </c>
      <c r="U11" s="102">
        <v>0.0004</v>
      </c>
      <c r="V11" s="102">
        <v>0</v>
      </c>
      <c r="W11" s="102">
        <v>0</v>
      </c>
      <c r="X11" s="102">
        <v>0</v>
      </c>
      <c r="Y11" s="102">
        <v>0</v>
      </c>
      <c r="Z11" s="102">
        <v>0</v>
      </c>
      <c r="AA11" s="102">
        <v>0</v>
      </c>
      <c r="AB11" s="102">
        <v>0</v>
      </c>
      <c r="AC11" s="102">
        <v>0</v>
      </c>
      <c r="AD11" s="102">
        <v>0</v>
      </c>
      <c r="AE11" s="102">
        <v>1.7919999999999998</v>
      </c>
      <c r="AF11" s="102">
        <v>0.2</v>
      </c>
      <c r="AG11" s="102">
        <v>0</v>
      </c>
      <c r="AH11" s="102">
        <v>0</v>
      </c>
      <c r="AI11" s="102">
        <v>0</v>
      </c>
      <c r="AJ11" s="102">
        <v>0</v>
      </c>
      <c r="AK11" s="102">
        <v>0</v>
      </c>
      <c r="AL11" s="102">
        <v>0</v>
      </c>
      <c r="AM11" s="102">
        <v>0</v>
      </c>
      <c r="AN11" s="102">
        <v>0</v>
      </c>
      <c r="AO11" s="102">
        <v>0</v>
      </c>
      <c r="AP11" s="102">
        <v>0.6016</v>
      </c>
      <c r="AQ11" s="102">
        <v>1.5036000000000003</v>
      </c>
      <c r="AR11" s="102">
        <v>1.6440000000000001</v>
      </c>
      <c r="AS11" s="102">
        <v>0</v>
      </c>
      <c r="AT11" s="102">
        <v>0</v>
      </c>
      <c r="AU11" s="102">
        <v>0</v>
      </c>
      <c r="AV11" s="102">
        <v>0</v>
      </c>
      <c r="AW11" s="102">
        <v>0</v>
      </c>
    </row>
    <row r="12" spans="1:49" ht="13.5">
      <c r="A12" s="83"/>
      <c r="B12" s="99"/>
      <c r="C12" s="99" t="s">
        <v>143</v>
      </c>
      <c r="D12" s="102">
        <v>0.2</v>
      </c>
      <c r="E12" s="102">
        <v>0.838</v>
      </c>
      <c r="F12" s="102">
        <v>3.506192</v>
      </c>
      <c r="G12" s="102">
        <v>0.0034</v>
      </c>
      <c r="H12" s="102">
        <v>0.0324</v>
      </c>
      <c r="I12" s="102">
        <v>0</v>
      </c>
      <c r="J12" s="102">
        <v>0.0194</v>
      </c>
      <c r="K12" s="102">
        <v>0</v>
      </c>
      <c r="L12" s="102">
        <v>0.1336</v>
      </c>
      <c r="M12" s="102">
        <v>0.0112</v>
      </c>
      <c r="N12" s="102">
        <v>0.008</v>
      </c>
      <c r="O12" s="102">
        <v>5.4</v>
      </c>
      <c r="P12" s="102">
        <v>0.22</v>
      </c>
      <c r="Q12" s="102">
        <v>0.34</v>
      </c>
      <c r="R12" s="102">
        <v>0.68</v>
      </c>
      <c r="S12" s="102">
        <v>0.0242</v>
      </c>
      <c r="T12" s="102">
        <v>0.004</v>
      </c>
      <c r="U12" s="102">
        <v>0.0024</v>
      </c>
      <c r="V12" s="102">
        <v>0</v>
      </c>
      <c r="W12" s="102">
        <v>0.006</v>
      </c>
      <c r="X12" s="102">
        <v>0.01</v>
      </c>
      <c r="Y12" s="102">
        <v>0.034</v>
      </c>
      <c r="Z12" s="102">
        <v>0.082</v>
      </c>
      <c r="AA12" s="102">
        <v>0</v>
      </c>
      <c r="AB12" s="102">
        <v>17.2</v>
      </c>
      <c r="AC12" s="102">
        <v>1.44</v>
      </c>
      <c r="AD12" s="102">
        <v>0</v>
      </c>
      <c r="AE12" s="102">
        <v>0</v>
      </c>
      <c r="AF12" s="102">
        <v>0</v>
      </c>
      <c r="AG12" s="102">
        <v>0.00086</v>
      </c>
      <c r="AH12" s="102">
        <v>0.0023</v>
      </c>
      <c r="AI12" s="102">
        <v>0.022600000000000002</v>
      </c>
      <c r="AJ12" s="102">
        <v>0</v>
      </c>
      <c r="AK12" s="102">
        <v>0</v>
      </c>
      <c r="AL12" s="102">
        <v>0</v>
      </c>
      <c r="AM12" s="102">
        <v>0</v>
      </c>
      <c r="AN12" s="102">
        <v>0.09820000000000001</v>
      </c>
      <c r="AO12" s="102">
        <v>0</v>
      </c>
      <c r="AP12" s="102">
        <v>0</v>
      </c>
      <c r="AQ12" s="102">
        <v>0</v>
      </c>
      <c r="AR12" s="102">
        <v>0</v>
      </c>
      <c r="AS12" s="102">
        <v>0</v>
      </c>
      <c r="AT12" s="102">
        <v>0</v>
      </c>
      <c r="AU12" s="102">
        <v>0</v>
      </c>
      <c r="AV12" s="102">
        <v>0</v>
      </c>
      <c r="AW12" s="102">
        <v>0</v>
      </c>
    </row>
    <row r="13" spans="1:49" ht="13.5">
      <c r="A13" s="83"/>
      <c r="B13" s="99"/>
      <c r="C13" s="99" t="s">
        <v>162</v>
      </c>
      <c r="D13" s="102">
        <v>0.5</v>
      </c>
      <c r="E13" s="102">
        <v>0.185</v>
      </c>
      <c r="F13" s="102">
        <v>0.7740400000000001</v>
      </c>
      <c r="G13" s="102">
        <v>0.4335</v>
      </c>
      <c r="H13" s="102">
        <v>0.0195</v>
      </c>
      <c r="I13" s="102">
        <v>0</v>
      </c>
      <c r="J13" s="102">
        <v>0.0005</v>
      </c>
      <c r="K13" s="102">
        <v>0</v>
      </c>
      <c r="L13" s="102">
        <v>0.0375</v>
      </c>
      <c r="M13" s="102">
        <v>0.0085</v>
      </c>
      <c r="N13" s="102">
        <v>0.005</v>
      </c>
      <c r="O13" s="102">
        <v>2.5</v>
      </c>
      <c r="P13" s="102">
        <v>1.1500000000000001</v>
      </c>
      <c r="Q13" s="102">
        <v>0.35000000000000003</v>
      </c>
      <c r="R13" s="102">
        <v>0.35000000000000003</v>
      </c>
      <c r="S13" s="102">
        <v>0.0085</v>
      </c>
      <c r="T13" s="102">
        <v>0.006500000000000001</v>
      </c>
      <c r="U13" s="102">
        <v>0.001</v>
      </c>
      <c r="V13" s="102">
        <v>0.01005</v>
      </c>
      <c r="W13" s="102">
        <v>0</v>
      </c>
      <c r="X13" s="102">
        <v>0</v>
      </c>
      <c r="Y13" s="102">
        <v>0</v>
      </c>
      <c r="Z13" s="102">
        <v>0</v>
      </c>
      <c r="AA13" s="102">
        <v>0</v>
      </c>
      <c r="AB13" s="102">
        <v>55</v>
      </c>
      <c r="AC13" s="102">
        <v>4.4</v>
      </c>
      <c r="AD13" s="102">
        <v>0</v>
      </c>
      <c r="AE13" s="102">
        <v>0.0195</v>
      </c>
      <c r="AF13" s="102">
        <v>3.45</v>
      </c>
      <c r="AG13" s="102">
        <v>0.0006500000000000001</v>
      </c>
      <c r="AH13" s="102">
        <v>0.0017000000000000001</v>
      </c>
      <c r="AI13" s="102">
        <v>0.005</v>
      </c>
      <c r="AJ13" s="102">
        <v>0.00095</v>
      </c>
      <c r="AK13" s="102">
        <v>0</v>
      </c>
      <c r="AL13" s="102">
        <v>0.55</v>
      </c>
      <c r="AM13" s="102">
        <v>0.005</v>
      </c>
      <c r="AN13" s="102">
        <v>0</v>
      </c>
      <c r="AO13" s="102">
        <v>0.14</v>
      </c>
      <c r="AP13" s="102">
        <v>0</v>
      </c>
      <c r="AQ13" s="102">
        <v>0</v>
      </c>
      <c r="AR13" s="102">
        <v>0</v>
      </c>
      <c r="AS13" s="102">
        <v>0</v>
      </c>
      <c r="AT13" s="102">
        <v>0.004</v>
      </c>
      <c r="AU13" s="102">
        <v>0.0325</v>
      </c>
      <c r="AV13" s="102">
        <v>0.0365</v>
      </c>
      <c r="AW13" s="102">
        <v>0</v>
      </c>
    </row>
    <row r="14" spans="1:49" ht="13.5">
      <c r="A14" s="83"/>
      <c r="B14" s="99"/>
      <c r="C14" s="99" t="s">
        <v>140</v>
      </c>
      <c r="D14" s="102">
        <v>0.2</v>
      </c>
      <c r="E14" s="102">
        <v>1.198</v>
      </c>
      <c r="F14" s="102">
        <v>5.012432</v>
      </c>
      <c r="G14" s="102">
        <v>0.0032</v>
      </c>
      <c r="H14" s="102">
        <v>0.040600000000000004</v>
      </c>
      <c r="I14" s="102">
        <v>0</v>
      </c>
      <c r="J14" s="102">
        <v>0.10840000000000001</v>
      </c>
      <c r="K14" s="102">
        <v>0</v>
      </c>
      <c r="L14" s="102">
        <v>0.037</v>
      </c>
      <c r="M14" s="102">
        <v>0.0108</v>
      </c>
      <c r="N14" s="102">
        <v>0.004</v>
      </c>
      <c r="O14" s="102">
        <v>0.8200000000000001</v>
      </c>
      <c r="P14" s="102">
        <v>2.4</v>
      </c>
      <c r="Q14" s="102">
        <v>0.72</v>
      </c>
      <c r="R14" s="102">
        <v>1.12</v>
      </c>
      <c r="S14" s="102">
        <v>0.0198</v>
      </c>
      <c r="T14" s="102">
        <v>0.011800000000000001</v>
      </c>
      <c r="U14" s="102">
        <v>0.00336</v>
      </c>
      <c r="V14" s="102">
        <v>0.00504</v>
      </c>
      <c r="W14" s="102">
        <v>0</v>
      </c>
      <c r="X14" s="102">
        <v>0</v>
      </c>
      <c r="Y14" s="102">
        <v>0</v>
      </c>
      <c r="Z14" s="102">
        <v>0</v>
      </c>
      <c r="AA14" s="102">
        <v>0</v>
      </c>
      <c r="AB14" s="102">
        <v>0.034</v>
      </c>
      <c r="AC14" s="102">
        <v>0.002</v>
      </c>
      <c r="AD14" s="102">
        <v>0</v>
      </c>
      <c r="AE14" s="102">
        <v>0.04820000000000001</v>
      </c>
      <c r="AF14" s="102">
        <v>0.024</v>
      </c>
      <c r="AG14" s="102">
        <v>0.00098</v>
      </c>
      <c r="AH14" s="102">
        <v>0.00046</v>
      </c>
      <c r="AI14" s="102">
        <v>0.0106</v>
      </c>
      <c r="AJ14" s="102">
        <v>0.00128</v>
      </c>
      <c r="AK14" s="102">
        <v>0</v>
      </c>
      <c r="AL14" s="102">
        <v>0.3</v>
      </c>
      <c r="AM14" s="102">
        <v>0.00102</v>
      </c>
      <c r="AN14" s="102">
        <v>0</v>
      </c>
      <c r="AO14" s="102">
        <v>0</v>
      </c>
      <c r="AP14" s="102">
        <v>0.01572</v>
      </c>
      <c r="AQ14" s="102">
        <v>0.039560000000000005</v>
      </c>
      <c r="AR14" s="102">
        <v>0.046880000000000005</v>
      </c>
      <c r="AS14" s="102">
        <v>0</v>
      </c>
      <c r="AT14" s="102">
        <v>0.005</v>
      </c>
      <c r="AU14" s="102">
        <v>0.02022</v>
      </c>
      <c r="AV14" s="102">
        <v>0.0252</v>
      </c>
      <c r="AW14" s="102">
        <v>0</v>
      </c>
    </row>
    <row r="15" spans="1:49" ht="13.5">
      <c r="A15" s="83"/>
      <c r="B15" s="250" t="s">
        <v>132</v>
      </c>
      <c r="C15" s="250"/>
      <c r="D15" s="102">
        <f aca="true" t="shared" si="1" ref="D15:AW15">SUM(D8:D14)</f>
        <v>65.9</v>
      </c>
      <c r="E15" s="102">
        <f t="shared" si="1"/>
        <v>93.06099999999999</v>
      </c>
      <c r="F15" s="102">
        <f t="shared" si="1"/>
        <v>389.367224</v>
      </c>
      <c r="G15" s="102">
        <f t="shared" si="1"/>
        <v>46.0011</v>
      </c>
      <c r="H15" s="102">
        <f t="shared" si="1"/>
        <v>8.592500000000001</v>
      </c>
      <c r="I15" s="102">
        <f t="shared" si="1"/>
        <v>0</v>
      </c>
      <c r="J15" s="102">
        <f t="shared" si="1"/>
        <v>5.468299999999999</v>
      </c>
      <c r="K15" s="102">
        <f t="shared" si="1"/>
        <v>0</v>
      </c>
      <c r="L15" s="102">
        <f t="shared" si="1"/>
        <v>2.2281</v>
      </c>
      <c r="M15" s="102">
        <f t="shared" si="1"/>
        <v>3.429500000000001</v>
      </c>
      <c r="N15" s="102">
        <f t="shared" si="1"/>
        <v>973.817</v>
      </c>
      <c r="O15" s="102">
        <f t="shared" si="1"/>
        <v>127.72</v>
      </c>
      <c r="P15" s="102">
        <f t="shared" si="1"/>
        <v>18.03</v>
      </c>
      <c r="Q15" s="102">
        <f t="shared" si="1"/>
        <v>7.989999999999999</v>
      </c>
      <c r="R15" s="102">
        <f t="shared" si="1"/>
        <v>121.79</v>
      </c>
      <c r="S15" s="102">
        <f t="shared" si="1"/>
        <v>0.37649999999999995</v>
      </c>
      <c r="T15" s="102">
        <f t="shared" si="1"/>
        <v>1.1423</v>
      </c>
      <c r="U15" s="102">
        <f t="shared" si="1"/>
        <v>0.04326</v>
      </c>
      <c r="V15" s="102">
        <f t="shared" si="1"/>
        <v>0.03909</v>
      </c>
      <c r="W15" s="102">
        <f t="shared" si="1"/>
        <v>0.006</v>
      </c>
      <c r="X15" s="102">
        <f t="shared" si="1"/>
        <v>0.01</v>
      </c>
      <c r="Y15" s="102">
        <f t="shared" si="1"/>
        <v>0.034</v>
      </c>
      <c r="Z15" s="102">
        <f t="shared" si="1"/>
        <v>0.082</v>
      </c>
      <c r="AA15" s="102">
        <f t="shared" si="1"/>
        <v>14.8</v>
      </c>
      <c r="AB15" s="102">
        <f t="shared" si="1"/>
        <v>90.634</v>
      </c>
      <c r="AC15" s="102">
        <f t="shared" si="1"/>
        <v>22.242</v>
      </c>
      <c r="AD15" s="102">
        <f t="shared" si="1"/>
        <v>0.4</v>
      </c>
      <c r="AE15" s="102">
        <f t="shared" si="1"/>
        <v>4.459699999999999</v>
      </c>
      <c r="AF15" s="102">
        <f t="shared" si="1"/>
        <v>4.074000000000001</v>
      </c>
      <c r="AG15" s="102">
        <f t="shared" si="1"/>
        <v>0.14249000000000003</v>
      </c>
      <c r="AH15" s="102">
        <f t="shared" si="1"/>
        <v>0.13846</v>
      </c>
      <c r="AI15" s="102">
        <f t="shared" si="1"/>
        <v>8.058200000000001</v>
      </c>
      <c r="AJ15" s="102">
        <f t="shared" si="1"/>
        <v>0.07823000000000002</v>
      </c>
      <c r="AK15" s="102">
        <f t="shared" si="1"/>
        <v>4.5200000000000005</v>
      </c>
      <c r="AL15" s="102">
        <f t="shared" si="1"/>
        <v>24.85</v>
      </c>
      <c r="AM15" s="102">
        <f t="shared" si="1"/>
        <v>0.8940200000000001</v>
      </c>
      <c r="AN15" s="102">
        <f t="shared" si="1"/>
        <v>0.09820000000000001</v>
      </c>
      <c r="AO15" s="102">
        <f t="shared" si="1"/>
        <v>32.940000000000005</v>
      </c>
      <c r="AP15" s="102">
        <f t="shared" si="1"/>
        <v>0.8353200000000001</v>
      </c>
      <c r="AQ15" s="102">
        <f t="shared" si="1"/>
        <v>1.7791600000000003</v>
      </c>
      <c r="AR15" s="102">
        <f t="shared" si="1"/>
        <v>2.13088</v>
      </c>
      <c r="AS15" s="102">
        <f t="shared" si="1"/>
        <v>112</v>
      </c>
      <c r="AT15" s="102">
        <f t="shared" si="1"/>
        <v>0.10900000000000001</v>
      </c>
      <c r="AU15" s="102">
        <f t="shared" si="1"/>
        <v>0.23272</v>
      </c>
      <c r="AV15" s="102">
        <f t="shared" si="1"/>
        <v>0.34169999999999995</v>
      </c>
      <c r="AW15" s="102">
        <f t="shared" si="1"/>
        <v>3.231</v>
      </c>
    </row>
    <row r="16" spans="1:49" ht="13.5">
      <c r="A16" s="100"/>
      <c r="B16" s="251" t="s">
        <v>72</v>
      </c>
      <c r="C16" s="251"/>
      <c r="D16" s="103">
        <f>D15</f>
        <v>65.9</v>
      </c>
      <c r="E16" s="103">
        <f aca="true" t="shared" si="2" ref="E16:AU16">E15</f>
        <v>93.06099999999999</v>
      </c>
      <c r="F16" s="103">
        <f t="shared" si="2"/>
        <v>389.367224</v>
      </c>
      <c r="G16" s="103">
        <f t="shared" si="2"/>
        <v>46.0011</v>
      </c>
      <c r="H16" s="103">
        <f t="shared" si="2"/>
        <v>8.592500000000001</v>
      </c>
      <c r="I16" s="103">
        <f t="shared" si="2"/>
        <v>0</v>
      </c>
      <c r="J16" s="103">
        <f t="shared" si="2"/>
        <v>5.468299999999999</v>
      </c>
      <c r="K16" s="103">
        <f t="shared" si="2"/>
        <v>0</v>
      </c>
      <c r="L16" s="103">
        <f t="shared" si="2"/>
        <v>2.2281</v>
      </c>
      <c r="M16" s="103">
        <f t="shared" si="2"/>
        <v>3.429500000000001</v>
      </c>
      <c r="N16" s="103">
        <f t="shared" si="2"/>
        <v>973.817</v>
      </c>
      <c r="O16" s="103">
        <f t="shared" si="2"/>
        <v>127.72</v>
      </c>
      <c r="P16" s="103">
        <f t="shared" si="2"/>
        <v>18.03</v>
      </c>
      <c r="Q16" s="103">
        <f t="shared" si="2"/>
        <v>7.989999999999999</v>
      </c>
      <c r="R16" s="103">
        <f t="shared" si="2"/>
        <v>121.79</v>
      </c>
      <c r="S16" s="103">
        <f t="shared" si="2"/>
        <v>0.37649999999999995</v>
      </c>
      <c r="T16" s="103">
        <f t="shared" si="2"/>
        <v>1.1423</v>
      </c>
      <c r="U16" s="103">
        <f t="shared" si="2"/>
        <v>0.04326</v>
      </c>
      <c r="V16" s="103">
        <f t="shared" si="2"/>
        <v>0.03909</v>
      </c>
      <c r="W16" s="103">
        <f t="shared" si="2"/>
        <v>0.006</v>
      </c>
      <c r="X16" s="103">
        <f t="shared" si="2"/>
        <v>0.01</v>
      </c>
      <c r="Y16" s="103">
        <f t="shared" si="2"/>
        <v>0.034</v>
      </c>
      <c r="Z16" s="103">
        <f t="shared" si="2"/>
        <v>0.082</v>
      </c>
      <c r="AA16" s="103">
        <f t="shared" si="2"/>
        <v>14.8</v>
      </c>
      <c r="AB16" s="103">
        <f t="shared" si="2"/>
        <v>90.634</v>
      </c>
      <c r="AC16" s="103">
        <f t="shared" si="2"/>
        <v>22.242</v>
      </c>
      <c r="AD16" s="103">
        <f t="shared" si="2"/>
        <v>0.4</v>
      </c>
      <c r="AE16" s="103">
        <f t="shared" si="2"/>
        <v>4.459699999999999</v>
      </c>
      <c r="AF16" s="103">
        <f t="shared" si="2"/>
        <v>4.074000000000001</v>
      </c>
      <c r="AG16" s="103">
        <f t="shared" si="2"/>
        <v>0.14249000000000003</v>
      </c>
      <c r="AH16" s="103">
        <f t="shared" si="2"/>
        <v>0.13846</v>
      </c>
      <c r="AI16" s="103">
        <f t="shared" si="2"/>
        <v>8.058200000000001</v>
      </c>
      <c r="AJ16" s="103">
        <f t="shared" si="2"/>
        <v>0.07823000000000002</v>
      </c>
      <c r="AK16" s="103">
        <f t="shared" si="2"/>
        <v>4.5200000000000005</v>
      </c>
      <c r="AL16" s="103">
        <f t="shared" si="2"/>
        <v>24.85</v>
      </c>
      <c r="AM16" s="103">
        <f t="shared" si="2"/>
        <v>0.8940200000000001</v>
      </c>
      <c r="AN16" s="103">
        <f t="shared" si="2"/>
        <v>0.09820000000000001</v>
      </c>
      <c r="AO16" s="103">
        <f t="shared" si="2"/>
        <v>32.940000000000005</v>
      </c>
      <c r="AP16" s="103">
        <f t="shared" si="2"/>
        <v>0.8353200000000001</v>
      </c>
      <c r="AQ16" s="103">
        <f t="shared" si="2"/>
        <v>1.7791600000000003</v>
      </c>
      <c r="AR16" s="103">
        <f t="shared" si="2"/>
        <v>2.13088</v>
      </c>
      <c r="AS16" s="103">
        <f t="shared" si="2"/>
        <v>112</v>
      </c>
      <c r="AT16" s="103">
        <f t="shared" si="2"/>
        <v>0.10900000000000001</v>
      </c>
      <c r="AU16" s="103">
        <f t="shared" si="2"/>
        <v>0.23272</v>
      </c>
      <c r="AV16" s="103">
        <f>AV15</f>
        <v>0.34169999999999995</v>
      </c>
      <c r="AW16" s="103">
        <f>AW15</f>
        <v>3.231</v>
      </c>
    </row>
  </sheetData>
  <sheetProtection/>
  <mergeCells count="23">
    <mergeCell ref="B15:C15"/>
    <mergeCell ref="B16:C16"/>
    <mergeCell ref="AP3:AR3"/>
    <mergeCell ref="AT3:AV3"/>
    <mergeCell ref="E4:E6"/>
    <mergeCell ref="F4:F6"/>
    <mergeCell ref="G4:G6"/>
    <mergeCell ref="H4:H6"/>
    <mergeCell ref="AG4:AO4"/>
    <mergeCell ref="I4:I6"/>
    <mergeCell ref="AQ4:AR4"/>
    <mergeCell ref="AA5:AC5"/>
    <mergeCell ref="N3:Z3"/>
    <mergeCell ref="AA3:AO3"/>
    <mergeCell ref="M4:M6"/>
    <mergeCell ref="AA4:AF4"/>
    <mergeCell ref="J4:J6"/>
    <mergeCell ref="K4:K6"/>
    <mergeCell ref="L4:L6"/>
    <mergeCell ref="A3:A7"/>
    <mergeCell ref="B3:B7"/>
    <mergeCell ref="C3:C7"/>
    <mergeCell ref="D3:D6"/>
  </mergeCells>
  <printOptions/>
  <pageMargins left="0.75" right="0.75" top="1" bottom="1" header="0.512" footer="0.512"/>
  <pageSetup fitToHeight="1"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2013-11-27T06:43:34Z</cp:lastPrinted>
  <dcterms:created xsi:type="dcterms:W3CDTF">2012-08-30T10:03:02Z</dcterms:created>
  <dcterms:modified xsi:type="dcterms:W3CDTF">2017-10-04T08:01:48Z</dcterms:modified>
  <cp:category/>
  <cp:version/>
  <cp:contentType/>
  <cp:contentStatus/>
</cp:coreProperties>
</file>